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alana/Desktop/"/>
    </mc:Choice>
  </mc:AlternateContent>
  <xr:revisionPtr revIDLastSave="0" documentId="8_{792D70C0-AAD6-7042-9D5C-B74D11749EBE}" xr6:coauthVersionLast="47" xr6:coauthVersionMax="47" xr10:uidLastSave="{00000000-0000-0000-0000-000000000000}"/>
  <bookViews>
    <workbookView xWindow="0" yWindow="760" windowWidth="29400" windowHeight="16860" activeTab="8" xr2:uid="{0579EEB0-A364-AF4F-820F-5144761774CF}"/>
  </bookViews>
  <sheets>
    <sheet name="Cover" sheetId="1" r:id="rId1"/>
    <sheet name="Notes" sheetId="2" r:id="rId2"/>
    <sheet name="Economics" sheetId="3" r:id="rId3"/>
    <sheet name="Refining" sheetId="4" r:id="rId4"/>
    <sheet name="H&amp;S" sheetId="5" r:id="rId5"/>
    <sheet name="Products" sheetId="6" r:id="rId6"/>
    <sheet name="Retail" sheetId="7" r:id="rId7"/>
    <sheet name="Renewable Fuels" sheetId="8" r:id="rId8"/>
    <sheet name="Environment" sheetId="9" r:id="rId9"/>
    <sheet name="Mobility" sheetId="10" r:id="rId10"/>
    <sheet name="Conversions" sheetId="1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7" i="9" l="1"/>
  <c r="M128" i="9" l="1"/>
  <c r="M100" i="9"/>
  <c r="M71" i="9"/>
  <c r="D231" i="8"/>
  <c r="E231" i="8"/>
  <c r="F231" i="8"/>
  <c r="G231" i="8"/>
  <c r="H231" i="8"/>
  <c r="I231" i="8"/>
  <c r="J231" i="8"/>
  <c r="K231" i="8"/>
  <c r="L231" i="8"/>
  <c r="M231" i="8"/>
  <c r="N231" i="8"/>
  <c r="C231" i="8"/>
  <c r="E113" i="6" l="1"/>
  <c r="F113" i="6" s="1"/>
  <c r="C113" i="6"/>
  <c r="D98" i="6" s="1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71" i="6"/>
  <c r="D97" i="6" l="1"/>
  <c r="D113" i="6"/>
  <c r="D107" i="6"/>
  <c r="D103" i="6"/>
  <c r="D101" i="6"/>
  <c r="D100" i="6"/>
  <c r="D99" i="6"/>
  <c r="D102" i="6"/>
  <c r="D112" i="6"/>
  <c r="D111" i="6"/>
  <c r="D110" i="6"/>
  <c r="D109" i="6"/>
  <c r="D108" i="6"/>
  <c r="F101" i="6"/>
  <c r="D105" i="6"/>
  <c r="D104" i="6"/>
  <c r="F99" i="6"/>
  <c r="F100" i="6"/>
  <c r="F105" i="6"/>
  <c r="F112" i="6"/>
  <c r="F104" i="6"/>
  <c r="F111" i="6"/>
  <c r="F103" i="6"/>
  <c r="F110" i="6"/>
  <c r="F102" i="6"/>
  <c r="F109" i="6"/>
  <c r="F108" i="6"/>
  <c r="F97" i="6"/>
  <c r="F107" i="6"/>
  <c r="D106" i="6"/>
  <c r="F106" i="6"/>
  <c r="F98" i="6"/>
  <c r="S33" i="3" l="1"/>
  <c r="D33" i="3" l="1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C33" i="3"/>
  <c r="Q32" i="3"/>
  <c r="P32" i="3"/>
  <c r="O32" i="3"/>
  <c r="N32" i="3"/>
  <c r="M32" i="3"/>
  <c r="L32" i="3"/>
  <c r="K32" i="3"/>
  <c r="J32" i="3"/>
  <c r="I32" i="3"/>
  <c r="H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tc={FF9AEA02-C456-1E4D-BE6B-FB0DA5DF8468}</author>
    <author>tc={7C903FFB-0D08-9C43-89D3-0E78F2FC832A}</author>
    <author>tc={341A5AAA-E740-C943-8072-7E4679DD42F7}</author>
    <author>tc={8E93CB7A-CBFB-6A44-9548-FB55906968AC}</author>
  </authors>
  <commentList>
    <comment ref="B10" authorId="0" shapeId="0" xr:uid="{FF9AEA02-C456-1E4D-BE6B-FB0DA5DF8468}">
      <text>
        <t>[Threaded comment]
Your version of Excel allows you to read this threaded comment; however, any edits to it will get removed if the file is opened in a newer version of Excel. Learn more: https://go.microsoft.com/fwlink/?linkid=870924
Comment:
    “Refining Marker Margin”</t>
      </text>
    </comment>
    <comment ref="B11" authorId="1" shapeId="0" xr:uid="{7C903FFB-0D08-9C43-89D3-0E78F2FC832A}">
      <text>
        <t>[Threaded comment]
Your version of Excel allows you to read this threaded comment; however, any edits to it will get removed if the file is opened in a newer version of Excel. Learn more: https://go.microsoft.com/fwlink/?linkid=870924
Comment:
    VCM or ERMI</t>
      </text>
    </comment>
    <comment ref="B12" authorId="2" shapeId="0" xr:uid="{341A5AAA-E740-C943-8072-7E4679DD42F7}">
      <text>
        <t>[Threaded comment]
Your version of Excel allows you to read this threaded comment; however, any edits to it will get removed if the file is opened in a newer version of Excel. Learn more: https://go.microsoft.com/fwlink/?linkid=870924
Comment:
    “Realised Refining Margins”</t>
      </text>
    </comment>
    <comment ref="B13" authorId="3" shapeId="0" xr:uid="{8E93CB7A-CBFB-6A44-9548-FB55906968AC}">
      <text>
        <t>[Threaded comment]
Your version of Excel allows you to read this threaded comment; however, any edits to it will get removed if the file is opened in a newer version of Excel. Learn more: https://go.microsoft.com/fwlink/?linkid=870924
Comment:
    “Indicative Refining Margin”</t>
      </text>
    </comment>
  </commentList>
</comments>
</file>

<file path=xl/sharedStrings.xml><?xml version="1.0" encoding="utf-8"?>
<sst xmlns="http://schemas.openxmlformats.org/spreadsheetml/2006/main" count="1185" uniqueCount="763">
  <si>
    <t>Contents</t>
  </si>
  <si>
    <t>Notes</t>
  </si>
  <si>
    <t>Economics</t>
  </si>
  <si>
    <t>Refining</t>
  </si>
  <si>
    <t>Health and Safety</t>
  </si>
  <si>
    <t>Products</t>
  </si>
  <si>
    <t>Retail</t>
  </si>
  <si>
    <t>Renewable Fuels</t>
  </si>
  <si>
    <t>Environment</t>
  </si>
  <si>
    <t>Mobility</t>
  </si>
  <si>
    <t>Conversions</t>
  </si>
  <si>
    <t xml:space="preserve">Note </t>
  </si>
  <si>
    <t>Data has been converted using conversion factors in tab labelled "Conversions".</t>
  </si>
  <si>
    <t>This "other" row indicates the values used in charts and is an aggregate of some of the rows above, see note 7 table of corrseponding tab for breakdown</t>
  </si>
  <si>
    <t>Benzene reference codes see table in Environment tab</t>
  </si>
  <si>
    <t>Hybrid row refers to hybrid electric (petrol), hybrid electric (diesel), plug-in hybrid electric (petrol), and plug-in hybrid electric (diesel)</t>
  </si>
  <si>
    <t>Sources</t>
  </si>
  <si>
    <t>Financial Performance of Fuels Industry UK Members</t>
  </si>
  <si>
    <t>Profit measurement of Fuels Industry UK members</t>
  </si>
  <si>
    <t>FIUK</t>
  </si>
  <si>
    <t>B£</t>
  </si>
  <si>
    <t>Gross Sales</t>
  </si>
  <si>
    <t>Tax and Duty</t>
  </si>
  <si>
    <t>Operating Costs</t>
  </si>
  <si>
    <t>Net Profits</t>
  </si>
  <si>
    <t>Capital expenditure of Fuels Industry UK members</t>
  </si>
  <si>
    <t>Net CAPEX</t>
  </si>
  <si>
    <t>M£</t>
  </si>
  <si>
    <t>FIUK Members</t>
  </si>
  <si>
    <t>Contribution to UK balance of Payments</t>
  </si>
  <si>
    <t>Contribution to balace of payments (excluding crude oil)</t>
  </si>
  <si>
    <t>DESNZ DUKES G.2</t>
  </si>
  <si>
    <t>M£ / B£</t>
  </si>
  <si>
    <t>Imports</t>
  </si>
  <si>
    <t>Exports</t>
  </si>
  <si>
    <t>Net Exports</t>
  </si>
  <si>
    <t>Net Exports (B£)</t>
  </si>
  <si>
    <t>Refining Data</t>
  </si>
  <si>
    <t>European Refinery Member Margins</t>
  </si>
  <si>
    <t>Source: Shell Quarterly databook</t>
  </si>
  <si>
    <t>European refining marker margins</t>
  </si>
  <si>
    <t>Source: P66 Collection of quarterly Reports</t>
  </si>
  <si>
    <t>($/bbl)</t>
  </si>
  <si>
    <t>Source: BP Group Databook</t>
  </si>
  <si>
    <t xml:space="preserve">BP </t>
  </si>
  <si>
    <t>Source: Total (Main Indicators Historical Information)</t>
  </si>
  <si>
    <t xml:space="preserve">P66 </t>
  </si>
  <si>
    <t>Shell</t>
  </si>
  <si>
    <t>Average</t>
  </si>
  <si>
    <t>UK refining output and capacity utilisation</t>
  </si>
  <si>
    <t>UK refining and manufacturing capacity utilisation</t>
  </si>
  <si>
    <t>(Mt/a)</t>
  </si>
  <si>
    <t xml:space="preserve">UK Refining Capacity </t>
  </si>
  <si>
    <t>DESNZ, DUKES, ET3.1</t>
  </si>
  <si>
    <t>Total Processed at Petroleum Refineries</t>
  </si>
  <si>
    <t>Utilisation Rate</t>
  </si>
  <si>
    <t>UK Refinery Energy Usage</t>
  </si>
  <si>
    <t>UK refinery energy use</t>
  </si>
  <si>
    <t>DESNZ DUKES 5.1</t>
  </si>
  <si>
    <t>GWh/kT</t>
  </si>
  <si>
    <t>DESNZ DUKES 4.1</t>
  </si>
  <si>
    <t>Electricity</t>
  </si>
  <si>
    <t>Natural Gas</t>
  </si>
  <si>
    <t>Refinery Fuel Use</t>
  </si>
  <si>
    <t xml:space="preserve">UK refined products of crude oil </t>
  </si>
  <si>
    <t>UK refined products of crude oil</t>
  </si>
  <si>
    <t>DESNZ DUKES ET 3.4</t>
  </si>
  <si>
    <t>Mt</t>
  </si>
  <si>
    <t>Petrol</t>
  </si>
  <si>
    <t>DERV</t>
  </si>
  <si>
    <t>Gas Oil</t>
  </si>
  <si>
    <t>Jet Fuel</t>
  </si>
  <si>
    <t>Fuel Oils</t>
  </si>
  <si>
    <t>Petroleum Gases</t>
  </si>
  <si>
    <t>Heating oil</t>
  </si>
  <si>
    <t>Other</t>
  </si>
  <si>
    <t>Total</t>
  </si>
  <si>
    <t>Health and Safety Data</t>
  </si>
  <si>
    <t>Process Safety Event Rates</t>
  </si>
  <si>
    <t>All Fuels Industry UK</t>
  </si>
  <si>
    <t>per million hours</t>
  </si>
  <si>
    <t>Tier 1</t>
  </si>
  <si>
    <t>Tier 2</t>
  </si>
  <si>
    <t>Refinery Safety Process event rates</t>
  </si>
  <si>
    <t>Terminal Process Safety Events</t>
  </si>
  <si>
    <t>RIDDOR &gt; 7 day Injury worker rate</t>
  </si>
  <si>
    <t>Reported injuries, diseases and dangerous occurrences</t>
  </si>
  <si>
    <t>&gt;7 Days/100 k workers</t>
  </si>
  <si>
    <t>Marketing Employees</t>
  </si>
  <si>
    <t>Refinery Employees</t>
  </si>
  <si>
    <t>Refinery Contractors</t>
  </si>
  <si>
    <t>Frequency of Lost Work Injuries</t>
  </si>
  <si>
    <t>Refinery</t>
  </si>
  <si>
    <t>Employee</t>
  </si>
  <si>
    <t>Contractor</t>
  </si>
  <si>
    <t>Marketing</t>
  </si>
  <si>
    <t>Refining Injuries by Type</t>
  </si>
  <si>
    <t>Medical Treatment Cases</t>
  </si>
  <si>
    <t>Restricted Work Injuries</t>
  </si>
  <si>
    <t>Lost Work Injuries</t>
  </si>
  <si>
    <t>Products Data</t>
  </si>
  <si>
    <t xml:space="preserve">Imports - Exports of Oil Products </t>
  </si>
  <si>
    <t>DUKES ET 3.14/3.15</t>
  </si>
  <si>
    <t>Imports and Exports of oil in the UK - 2023  [note 1]</t>
  </si>
  <si>
    <t>Mtoe</t>
  </si>
  <si>
    <t>Balance</t>
  </si>
  <si>
    <t>Liquefied petroleum gas</t>
  </si>
  <si>
    <t>Aviation turbine fuel</t>
  </si>
  <si>
    <t>Other kerosene</t>
  </si>
  <si>
    <t>Diesel</t>
  </si>
  <si>
    <t>Gas oil</t>
  </si>
  <si>
    <t>Other products</t>
  </si>
  <si>
    <t>Production</t>
  </si>
  <si>
    <t>UK inland oil product deliveries</t>
  </si>
  <si>
    <t>DUKES ET 3.13</t>
  </si>
  <si>
    <t>Deliveries of oil products for UK inland consumption</t>
  </si>
  <si>
    <t xml:space="preserve">Butane and Propane </t>
  </si>
  <si>
    <t xml:space="preserve">Petroleum Gases </t>
  </si>
  <si>
    <t>Naptha</t>
  </si>
  <si>
    <t>Burning Oil</t>
  </si>
  <si>
    <t>Road Diesel</t>
  </si>
  <si>
    <t>Fuel Oil</t>
  </si>
  <si>
    <t>Lubricating Oils</t>
  </si>
  <si>
    <t>Bitumen</t>
  </si>
  <si>
    <t>Destination of UK Refinery Oil Products</t>
  </si>
  <si>
    <t>DESNZ Market Share Info</t>
  </si>
  <si>
    <t>Disposal of produced oil products - 2024</t>
  </si>
  <si>
    <t>DUKES ET 3.12</t>
  </si>
  <si>
    <t>DUKES ET 3.2</t>
  </si>
  <si>
    <t>Domestic Deliveries</t>
  </si>
  <si>
    <t>Refinery Use</t>
  </si>
  <si>
    <t>Fuel</t>
  </si>
  <si>
    <t>Losses</t>
  </si>
  <si>
    <t>Total Refinery Output</t>
  </si>
  <si>
    <t xml:space="preserve">Source Location of Crude Oil Imports </t>
  </si>
  <si>
    <t>Source Location of Crude Oil - 2024</t>
  </si>
  <si>
    <t>DUKES 3.14 (ngl crude)</t>
  </si>
  <si>
    <t>% of Total</t>
  </si>
  <si>
    <t>Import Destination of Oil Products</t>
  </si>
  <si>
    <t>DUKES ET 3.14 (total products)</t>
  </si>
  <si>
    <t>Total Petroleum Products</t>
  </si>
  <si>
    <t>Percent</t>
  </si>
  <si>
    <t>Export Destination of Oil Products</t>
  </si>
  <si>
    <t>Exports destination of oil products</t>
  </si>
  <si>
    <t>DUKES ET 3.15 (total products)</t>
  </si>
  <si>
    <t>UK Petroleum Production vs Demand</t>
  </si>
  <si>
    <t>DUKES ET 3.4</t>
  </si>
  <si>
    <t>UK production and demand of petrolem products</t>
  </si>
  <si>
    <t>Import</t>
  </si>
  <si>
    <t>Export</t>
  </si>
  <si>
    <t>Demand</t>
  </si>
  <si>
    <t>Retail data</t>
  </si>
  <si>
    <t>UK pre-tax Fuel differential, UK Petrol and Diesel Price Breakdown</t>
  </si>
  <si>
    <t>DESNZ Weekly Road Fuel Prices</t>
  </si>
  <si>
    <t>UK pre-tax fuel price differential per litre [note 2]</t>
  </si>
  <si>
    <t>BoE (Exchange Rates)</t>
  </si>
  <si>
    <t>GBP/L</t>
  </si>
  <si>
    <t>10 yr Average</t>
  </si>
  <si>
    <t>US EIA (crude prices)</t>
  </si>
  <si>
    <t>Brent Crude Price USD/bbl</t>
  </si>
  <si>
    <t>Total Diesel p/L</t>
  </si>
  <si>
    <t>Total ULG 95 p/L</t>
  </si>
  <si>
    <t>Pre-Tax Diesel p/L</t>
  </si>
  <si>
    <t>Pre-Tax Petrol p/L</t>
  </si>
  <si>
    <t>VAT Rate</t>
  </si>
  <si>
    <t>USD to GBP</t>
  </si>
  <si>
    <t>Crude Price</t>
  </si>
  <si>
    <t>Retail Diesel</t>
  </si>
  <si>
    <t>Pre-Tax Diesel</t>
  </si>
  <si>
    <t>Diesel VAT</t>
  </si>
  <si>
    <t>Diesel Fuel Duty</t>
  </si>
  <si>
    <t>Retail ULG 95</t>
  </si>
  <si>
    <t>Pre-Tax Petrol</t>
  </si>
  <si>
    <t>Petrol VAT</t>
  </si>
  <si>
    <t>Petrol Fuel Duty</t>
  </si>
  <si>
    <t>Petrol Crack</t>
  </si>
  <si>
    <t>Diesel Crack</t>
  </si>
  <si>
    <t>UK Road Fuels Duty and VAT Receipts</t>
  </si>
  <si>
    <t>DESNZ Weekly Road Fuels Prices</t>
  </si>
  <si>
    <t>Receipts</t>
  </si>
  <si>
    <t>£M / £B</t>
  </si>
  <si>
    <t xml:space="preserve">10 yr Average </t>
  </si>
  <si>
    <t>Petrol Duty</t>
  </si>
  <si>
    <t>Diesel Duty</t>
  </si>
  <si>
    <t>Petrol Consumption (ML)</t>
  </si>
  <si>
    <t>Diesel Consumption (ML)</t>
  </si>
  <si>
    <t>Total Duty</t>
  </si>
  <si>
    <t>Total VAT</t>
  </si>
  <si>
    <t>Total Receipts</t>
  </si>
  <si>
    <t>Total Receipts (£B)</t>
  </si>
  <si>
    <t>Forecourt ownership shares by owner type</t>
  </si>
  <si>
    <t>Forecourt Traders</t>
  </si>
  <si>
    <t>Site Ownership</t>
  </si>
  <si>
    <t># of sites</t>
  </si>
  <si>
    <t>Hypermarket</t>
  </si>
  <si>
    <t>Company</t>
  </si>
  <si>
    <t>Dealer</t>
  </si>
  <si>
    <t>UK</t>
  </si>
  <si>
    <t>AT</t>
  </si>
  <si>
    <t>BE</t>
  </si>
  <si>
    <t>DK</t>
  </si>
  <si>
    <t>FR</t>
  </si>
  <si>
    <t>DE</t>
  </si>
  <si>
    <t>GR</t>
  </si>
  <si>
    <t>IE</t>
  </si>
  <si>
    <t>IT</t>
  </si>
  <si>
    <t>LU</t>
  </si>
  <si>
    <t>NL</t>
  </si>
  <si>
    <t>NO</t>
  </si>
  <si>
    <t>PL</t>
  </si>
  <si>
    <t>ES</t>
  </si>
  <si>
    <t>SE</t>
  </si>
  <si>
    <t>US</t>
  </si>
  <si>
    <t>Source: European Commission (Weekly Oil Bulletin)</t>
  </si>
  <si>
    <t>€/L</t>
  </si>
  <si>
    <t>Austria</t>
  </si>
  <si>
    <t>Belgium</t>
  </si>
  <si>
    <t>Denmark</t>
  </si>
  <si>
    <t>France</t>
  </si>
  <si>
    <t>Germany</t>
  </si>
  <si>
    <t>Greece</t>
  </si>
  <si>
    <t>Ireland</t>
  </si>
  <si>
    <t>Italy</t>
  </si>
  <si>
    <t>Luxembourg</t>
  </si>
  <si>
    <t>Netherlands</t>
  </si>
  <si>
    <t>Norway</t>
  </si>
  <si>
    <t>Poland</t>
  </si>
  <si>
    <t>Spain</t>
  </si>
  <si>
    <t>Sweden</t>
  </si>
  <si>
    <t>USA</t>
  </si>
  <si>
    <t>Source: Statistisk sentralbyrå (Sales of petroleum products and liquid biofuels)</t>
  </si>
  <si>
    <t>EU and the US petrol price breakdown per litre - 29th April 2024</t>
  </si>
  <si>
    <t>Source: The Norwegian Tax Administration</t>
  </si>
  <si>
    <t>Total Price</t>
  </si>
  <si>
    <t>Source: EIA (tax)</t>
  </si>
  <si>
    <t>Pre-Tax</t>
  </si>
  <si>
    <t>Source: EIA (price)</t>
  </si>
  <si>
    <t>Tax</t>
  </si>
  <si>
    <t>EU and the US diesel price breakdown per litre - 29th April 2024</t>
  </si>
  <si>
    <t>Source: ECB</t>
  </si>
  <si>
    <t>Exchange Rates - date</t>
  </si>
  <si>
    <t>GBP to EUR</t>
  </si>
  <si>
    <t>USD to EUR</t>
  </si>
  <si>
    <t>NOK to EUR</t>
  </si>
  <si>
    <t>Renewable and SAF Data</t>
  </si>
  <si>
    <t>UK Renewable Fuels Deliveries</t>
  </si>
  <si>
    <t>DfT RTFO Stats</t>
  </si>
  <si>
    <t>Deliveries of biofuels for UK inland consumption</t>
  </si>
  <si>
    <t>MLeq</t>
  </si>
  <si>
    <t>2012/13</t>
  </si>
  <si>
    <t>2013/14</t>
  </si>
  <si>
    <t>2014/15</t>
  </si>
  <si>
    <t>2015/16</t>
  </si>
  <si>
    <t>2016/17</t>
  </si>
  <si>
    <t>2017/18</t>
  </si>
  <si>
    <t>2018</t>
  </si>
  <si>
    <t>2019</t>
  </si>
  <si>
    <t>2020</t>
  </si>
  <si>
    <t>2021</t>
  </si>
  <si>
    <t>2022</t>
  </si>
  <si>
    <t>Bioethanol</t>
  </si>
  <si>
    <t>Biodiesel ME</t>
  </si>
  <si>
    <t>Biomethanol</t>
  </si>
  <si>
    <t>Biopropane</t>
  </si>
  <si>
    <t>Renewable Fuel Feedstock Sources</t>
  </si>
  <si>
    <t>Biofuel Derivation</t>
  </si>
  <si>
    <t>DfT RTFO 0105a</t>
  </si>
  <si>
    <t>Volume / mL eq</t>
  </si>
  <si>
    <t xml:space="preserve">% total </t>
  </si>
  <si>
    <t>Spent bleaching earth</t>
  </si>
  <si>
    <t>Glycerol</t>
  </si>
  <si>
    <t>Pot Ale Syrup</t>
  </si>
  <si>
    <t>Pot Ale</t>
  </si>
  <si>
    <t>Municipal grass cuttings</t>
  </si>
  <si>
    <t>Spent wheat grains</t>
  </si>
  <si>
    <t>Whole crop rye</t>
  </si>
  <si>
    <t>Draff</t>
  </si>
  <si>
    <t>Palm fatty acid distillate</t>
  </si>
  <si>
    <t>Ethanol from cleaning/extraction of blood plasma</t>
  </si>
  <si>
    <t>Straw</t>
  </si>
  <si>
    <t>Husks</t>
  </si>
  <si>
    <t>Ethanol from extraction from medicinal plants</t>
  </si>
  <si>
    <t>Nut shells</t>
  </si>
  <si>
    <t>Crude glycerine</t>
  </si>
  <si>
    <t>End of life tyres (renewable component)</t>
  </si>
  <si>
    <t>Empty palm fruit bunches</t>
  </si>
  <si>
    <t>Oilseed rape</t>
  </si>
  <si>
    <t>Wet manure</t>
  </si>
  <si>
    <t>Sugar beet</t>
  </si>
  <si>
    <t>Dry manure</t>
  </si>
  <si>
    <t>Sewage sludge</t>
  </si>
  <si>
    <t>Tallow - category 1</t>
  </si>
  <si>
    <t>Soapstock acid oil contaminated with sulphur</t>
  </si>
  <si>
    <t>Palm</t>
  </si>
  <si>
    <t>Sugar beet betaine residue</t>
  </si>
  <si>
    <t>Soy</t>
  </si>
  <si>
    <t>Starch slurry (waste)</t>
  </si>
  <si>
    <t>Palm oil mill effluent</t>
  </si>
  <si>
    <t>Food waste</t>
  </si>
  <si>
    <t>Brown grease</t>
  </si>
  <si>
    <t>Wheat</t>
  </si>
  <si>
    <t>Sugar cane</t>
  </si>
  <si>
    <t>Corn</t>
  </si>
  <si>
    <t>Volume mLeq</t>
  </si>
  <si>
    <t>Bahamas</t>
  </si>
  <si>
    <t>Slovenia</t>
  </si>
  <si>
    <t>Sri Lanka</t>
  </si>
  <si>
    <t>Aruba</t>
  </si>
  <si>
    <t>Georgia</t>
  </si>
  <si>
    <t>Serbia</t>
  </si>
  <si>
    <t>Croatia</t>
  </si>
  <si>
    <t>Bangladesh</t>
  </si>
  <si>
    <t>Switzerland</t>
  </si>
  <si>
    <t>Belarus</t>
  </si>
  <si>
    <t>Bahrain</t>
  </si>
  <si>
    <t>Cyprus</t>
  </si>
  <si>
    <t>Oman</t>
  </si>
  <si>
    <t>Israel</t>
  </si>
  <si>
    <t>Cote d'Ivoire (Ivory Coast)</t>
  </si>
  <si>
    <t>India</t>
  </si>
  <si>
    <t>Iraq</t>
  </si>
  <si>
    <t>Portugal</t>
  </si>
  <si>
    <t>Mexico</t>
  </si>
  <si>
    <t>Tunisia</t>
  </si>
  <si>
    <t>Lebanon</t>
  </si>
  <si>
    <t>Philippines</t>
  </si>
  <si>
    <t>Uruguay</t>
  </si>
  <si>
    <t>Ecuador</t>
  </si>
  <si>
    <t>Morocco</t>
  </si>
  <si>
    <t>Cambodia</t>
  </si>
  <si>
    <t>Panama</t>
  </si>
  <si>
    <t>Bolivia</t>
  </si>
  <si>
    <t>New Zealand</t>
  </si>
  <si>
    <t>Iran</t>
  </si>
  <si>
    <t>Jordan</t>
  </si>
  <si>
    <t>Kuwait</t>
  </si>
  <si>
    <t>Estonia</t>
  </si>
  <si>
    <t>Finland</t>
  </si>
  <si>
    <t>Guatemala</t>
  </si>
  <si>
    <t>Hong Kong</t>
  </si>
  <si>
    <t>Colombia</t>
  </si>
  <si>
    <t>Qatar</t>
  </si>
  <si>
    <t>Peru</t>
  </si>
  <si>
    <t>Latvia</t>
  </si>
  <si>
    <t>Pakistan</t>
  </si>
  <si>
    <t>Bulgaria</t>
  </si>
  <si>
    <t>South Africa</t>
  </si>
  <si>
    <t>Slovakia</t>
  </si>
  <si>
    <t>Turkey</t>
  </si>
  <si>
    <t>Lithuania</t>
  </si>
  <si>
    <t>Czech Republic</t>
  </si>
  <si>
    <t>Australia</t>
  </si>
  <si>
    <t>United Arab Emirates</t>
  </si>
  <si>
    <t>Canada</t>
  </si>
  <si>
    <t>Egypt</t>
  </si>
  <si>
    <t>Ireland, Republic of</t>
  </si>
  <si>
    <t>Japan</t>
  </si>
  <si>
    <t>Republic of Korea</t>
  </si>
  <si>
    <t>Russian Federation</t>
  </si>
  <si>
    <t>Hungary</t>
  </si>
  <si>
    <t>Chile</t>
  </si>
  <si>
    <t>Paraguay</t>
  </si>
  <si>
    <t>Vietnam</t>
  </si>
  <si>
    <t>Thailand</t>
  </si>
  <si>
    <t>Singapore</t>
  </si>
  <si>
    <t>Saudi Arabia</t>
  </si>
  <si>
    <t>Taiwan</t>
  </si>
  <si>
    <t>Romania</t>
  </si>
  <si>
    <t>Argentina</t>
  </si>
  <si>
    <t>Indonesia</t>
  </si>
  <si>
    <t>Ukraine</t>
  </si>
  <si>
    <t>Malaysia</t>
  </si>
  <si>
    <t>Brazil</t>
  </si>
  <si>
    <t>United Kingdom</t>
  </si>
  <si>
    <t>United States</t>
  </si>
  <si>
    <t>China</t>
  </si>
  <si>
    <t>All countries</t>
  </si>
  <si>
    <t>Dft RTFO 0105a</t>
  </si>
  <si>
    <t>Volume mL eq</t>
  </si>
  <si>
    <t>Biobutane Total</t>
  </si>
  <si>
    <t>Pure bio oil Total</t>
  </si>
  <si>
    <t>Development petrol Total</t>
  </si>
  <si>
    <t>Avtur (renewable)</t>
  </si>
  <si>
    <t>Biomethane (liquified)</t>
  </si>
  <si>
    <t>Off road biodiesel</t>
  </si>
  <si>
    <t>Methanol (bio)</t>
  </si>
  <si>
    <t>Biomethane (compressed)</t>
  </si>
  <si>
    <t>HVO</t>
  </si>
  <si>
    <t>Biodiesel</t>
  </si>
  <si>
    <t>Renewable Fuels Content in UK Fuels</t>
  </si>
  <si>
    <t>Volume of Biofuels in Road Fuels</t>
  </si>
  <si>
    <t>RTFO Target</t>
  </si>
  <si>
    <t>Bioethanol (Single) ML</t>
  </si>
  <si>
    <t>Biodiesel (Double) ML</t>
  </si>
  <si>
    <t>Biodiesel (Single) ML</t>
  </si>
  <si>
    <t>Petrol ML</t>
  </si>
  <si>
    <t>Diesel ML</t>
  </si>
  <si>
    <t>Total Road Fuel ML</t>
  </si>
  <si>
    <t>Total Biofuel ML</t>
  </si>
  <si>
    <t>Bioethanol (% total)</t>
  </si>
  <si>
    <t>Bioethanol (Double) by Volume (% total)</t>
  </si>
  <si>
    <t>Biodiesel (Double)</t>
  </si>
  <si>
    <t>Biodiesel (Single)</t>
  </si>
  <si>
    <t>Total Biofuel (by Volume)</t>
  </si>
  <si>
    <t>Total Biofuel (with Double Counting)</t>
  </si>
  <si>
    <t xml:space="preserve">GHG Savings from Renewable Fuels </t>
  </si>
  <si>
    <t>GHG Savings from Biofuels  2022</t>
  </si>
  <si>
    <t xml:space="preserve"> (Excl. ILUC)</t>
  </si>
  <si>
    <t>Development diesel</t>
  </si>
  <si>
    <t>Biobutane</t>
  </si>
  <si>
    <t>Development petrol</t>
  </si>
  <si>
    <t>Pure bio oil</t>
  </si>
  <si>
    <t>DUKES 1.1.5</t>
  </si>
  <si>
    <t>Volumes of SAF</t>
  </si>
  <si>
    <t>SAF Mandate</t>
  </si>
  <si>
    <t>Mleq</t>
  </si>
  <si>
    <t>SAF supplied</t>
  </si>
  <si>
    <t>SAF obligation [note 5]</t>
  </si>
  <si>
    <t>Current and predicted GHG savings by feedstock</t>
  </si>
  <si>
    <t>UK GOV SAF Data Set</t>
  </si>
  <si>
    <t>Feedstock</t>
  </si>
  <si>
    <t>Source Location of Sustainable Aviation Fuel (SAF) feedstock sources</t>
  </si>
  <si>
    <t>Source Location</t>
  </si>
  <si>
    <t>%</t>
  </si>
  <si>
    <t>Environment Data</t>
  </si>
  <si>
    <t>UK GHG emissions and Commitments</t>
  </si>
  <si>
    <t>DESNZ GHG Emissions Tables, Table 1</t>
  </si>
  <si>
    <t>Greenhouse gases and commitments</t>
  </si>
  <si>
    <t>CCC Carbon Budgets, EC Kyoto + Paris</t>
  </si>
  <si>
    <t>MtCO2e</t>
  </si>
  <si>
    <t>Net CO2 emissions</t>
  </si>
  <si>
    <t>Total GHG emissions</t>
  </si>
  <si>
    <t>Change CO2</t>
  </si>
  <si>
    <t>Change Total</t>
  </si>
  <si>
    <t>Kyoto 1</t>
  </si>
  <si>
    <t>Kyoto 2</t>
  </si>
  <si>
    <t>UK Carbon Budget 1</t>
  </si>
  <si>
    <t>UK Carbon Budget 2</t>
  </si>
  <si>
    <t>UK Carbon Budget 3</t>
  </si>
  <si>
    <t>UK Carbon Budget 4</t>
  </si>
  <si>
    <t>UK Carbon Budget 5</t>
  </si>
  <si>
    <t>UK Carbon Budget 6</t>
  </si>
  <si>
    <t>EU Paris Agreement</t>
  </si>
  <si>
    <t>Net Zero</t>
  </si>
  <si>
    <t>UK GHG Emissions by Sector</t>
  </si>
  <si>
    <t xml:space="preserve">UK GHG Emissions by source </t>
  </si>
  <si>
    <t>DESNZ GHG Emissions</t>
  </si>
  <si>
    <t>Domestic transport</t>
  </si>
  <si>
    <t>Buildings and product uses</t>
  </si>
  <si>
    <t>Industry</t>
  </si>
  <si>
    <t>Agriculture</t>
  </si>
  <si>
    <t>Waste</t>
  </si>
  <si>
    <t>UK CO2 Emissions</t>
  </si>
  <si>
    <t>UK carbon dioxide emissions</t>
  </si>
  <si>
    <t>Refinery carbon dioxide emissions</t>
  </si>
  <si>
    <t>NAEI - data request</t>
  </si>
  <si>
    <t>Large Combustion Plants</t>
  </si>
  <si>
    <t>Process Units</t>
  </si>
  <si>
    <t>Transport carbon dioxide emissions</t>
  </si>
  <si>
    <t>Aviation</t>
  </si>
  <si>
    <t>Road</t>
  </si>
  <si>
    <t>Shipping</t>
  </si>
  <si>
    <t>UK NOx Emissions</t>
  </si>
  <si>
    <t>UK Nitrogen Oxide (NOx) emissions</t>
  </si>
  <si>
    <t>Refinery nitrogen oxide emissions</t>
  </si>
  <si>
    <t>ktCO2e</t>
  </si>
  <si>
    <t>Transport NOx emissions</t>
  </si>
  <si>
    <t>UK SO2 Emissions</t>
  </si>
  <si>
    <t>UK sulphur dioxide (SO2) emissions</t>
  </si>
  <si>
    <t>DEFRA ENV01</t>
  </si>
  <si>
    <t>kt</t>
  </si>
  <si>
    <t>Energy</t>
  </si>
  <si>
    <t>Transport</t>
  </si>
  <si>
    <t>Industrial</t>
  </si>
  <si>
    <t>Refinery SO2 emissions</t>
  </si>
  <si>
    <t>Transport SO2 emissions</t>
  </si>
  <si>
    <t>Non-Road Transport</t>
  </si>
  <si>
    <t>Road Transport</t>
  </si>
  <si>
    <t>Aircraft and Shipping</t>
  </si>
  <si>
    <t>UK Methane Emissions</t>
  </si>
  <si>
    <t>DESNZ GHG emissions</t>
  </si>
  <si>
    <t>UK Methane emissions</t>
  </si>
  <si>
    <t xml:space="preserve">NAEI </t>
  </si>
  <si>
    <t>UK Benzene emissions</t>
  </si>
  <si>
    <t>Residential</t>
  </si>
  <si>
    <t xml:space="preserve">Other </t>
  </si>
  <si>
    <t>NAEI</t>
  </si>
  <si>
    <t>Transport Benzene  emissions</t>
  </si>
  <si>
    <t>Rail</t>
  </si>
  <si>
    <t>UK NMVOC Emissions</t>
  </si>
  <si>
    <t>UK NMVOCs emissions</t>
  </si>
  <si>
    <t>Refinery NMVOCs emissions</t>
  </si>
  <si>
    <t>Distribution</t>
  </si>
  <si>
    <t>Total Refinery</t>
  </si>
  <si>
    <t>Total Petroleum</t>
  </si>
  <si>
    <t>Transport NMVOCs emissions</t>
  </si>
  <si>
    <t>Aviation and Shipping</t>
  </si>
  <si>
    <t>UK PM10 Emissions</t>
  </si>
  <si>
    <t>UK PM10 emissions</t>
  </si>
  <si>
    <t>Refinery PM10 emissions</t>
  </si>
  <si>
    <t>Transport PM10 emissions</t>
  </si>
  <si>
    <t>Average Number of Days per Year Exceeding "low" air pollution</t>
  </si>
  <si>
    <t>DEFRA ENV02</t>
  </si>
  <si>
    <t>Average number of days per year with moderate or above air pollution by area classification</t>
  </si>
  <si>
    <t>days</t>
  </si>
  <si>
    <t>General air pollution</t>
  </si>
  <si>
    <t>PM10</t>
  </si>
  <si>
    <t>PM2.5</t>
  </si>
  <si>
    <t>NOx</t>
  </si>
  <si>
    <t>SO2</t>
  </si>
  <si>
    <t>NMVOCs</t>
  </si>
  <si>
    <t xml:space="preserve">Waste </t>
  </si>
  <si>
    <t>1B1b</t>
  </si>
  <si>
    <t>1A3ai(i)</t>
  </si>
  <si>
    <t>1A2a</t>
  </si>
  <si>
    <t>1A4bi</t>
  </si>
  <si>
    <t>1A3eii</t>
  </si>
  <si>
    <t>5A</t>
  </si>
  <si>
    <t>1B2ai</t>
  </si>
  <si>
    <t>1A3aii(i)</t>
  </si>
  <si>
    <t>1A2b</t>
  </si>
  <si>
    <t>1A4bii</t>
  </si>
  <si>
    <t>1A4ai</t>
  </si>
  <si>
    <t>5C1bii</t>
  </si>
  <si>
    <t>1B2aiv</t>
  </si>
  <si>
    <t>1A3bi</t>
  </si>
  <si>
    <t>1A2c</t>
  </si>
  <si>
    <t>5C1biii</t>
  </si>
  <si>
    <t>1B2av</t>
  </si>
  <si>
    <t>1A3bii</t>
  </si>
  <si>
    <t>1A2d</t>
  </si>
  <si>
    <t>5C1biv</t>
  </si>
  <si>
    <t>1B2b</t>
  </si>
  <si>
    <t>1A3biii</t>
  </si>
  <si>
    <t>1A2e</t>
  </si>
  <si>
    <t>1A5b</t>
  </si>
  <si>
    <t>5C1bv</t>
  </si>
  <si>
    <t>1B2c</t>
  </si>
  <si>
    <t>1A3biv</t>
  </si>
  <si>
    <t>1A2f</t>
  </si>
  <si>
    <t>1A4ci</t>
  </si>
  <si>
    <t>1A1a</t>
  </si>
  <si>
    <t>1A3bv</t>
  </si>
  <si>
    <t>1A2gvii</t>
  </si>
  <si>
    <t>1A4cii</t>
  </si>
  <si>
    <t>1A1b</t>
  </si>
  <si>
    <t>1A3c</t>
  </si>
  <si>
    <t>1A2gviii</t>
  </si>
  <si>
    <t>1A4ciii</t>
  </si>
  <si>
    <t>1A1c</t>
  </si>
  <si>
    <t>1A3dii</t>
  </si>
  <si>
    <t>2B10a</t>
  </si>
  <si>
    <t>2C1</t>
  </si>
  <si>
    <t>Mobility data</t>
  </si>
  <si>
    <t>UK Road Trafffic by Vehicle Type</t>
  </si>
  <si>
    <t>DfT TRA0101</t>
  </si>
  <si>
    <t>Road traffic by vehicle classification in UK</t>
  </si>
  <si>
    <t>Billion Miles</t>
  </si>
  <si>
    <t>Cars</t>
  </si>
  <si>
    <t>Light Commercial Vehicles</t>
  </si>
  <si>
    <t>Heavy Goods Vehicles</t>
  </si>
  <si>
    <t>UK Vehicle Parc by Type</t>
  </si>
  <si>
    <t>DfT VEH0101</t>
  </si>
  <si>
    <t>UK Vehicle Parc, by Type</t>
  </si>
  <si>
    <t>Millions</t>
  </si>
  <si>
    <t>Motorcycles</t>
  </si>
  <si>
    <t>Light Goods Vehicles</t>
  </si>
  <si>
    <t>Buses/Coaches</t>
  </si>
  <si>
    <t>UK Car Parc by Propulsion</t>
  </si>
  <si>
    <t>Number of registered cars by fuel type in UK</t>
  </si>
  <si>
    <t>DfT VEH1103</t>
  </si>
  <si>
    <t>Expanded from table above</t>
  </si>
  <si>
    <t>Number of registered cars by other fuel type in UK</t>
  </si>
  <si>
    <t xml:space="preserve">Thousands </t>
  </si>
  <si>
    <t>Battery</t>
  </si>
  <si>
    <t>Hybrid Electric</t>
  </si>
  <si>
    <t>Plug-in Hybrid Electric</t>
  </si>
  <si>
    <t xml:space="preserve">Range Extended </t>
  </si>
  <si>
    <t xml:space="preserve">Fuel Cell </t>
  </si>
  <si>
    <t xml:space="preserve">Gas </t>
  </si>
  <si>
    <t>Total Other</t>
  </si>
  <si>
    <t>UK New Registration by Propulsion</t>
  </si>
  <si>
    <t>DfT VEH1153</t>
  </si>
  <si>
    <t>Thousands</t>
  </si>
  <si>
    <t>UK Forecourt Utlisation</t>
  </si>
  <si>
    <t>Forecourt Utilisation</t>
  </si>
  <si>
    <t>Forecourt Trader</t>
  </si>
  <si>
    <t xml:space="preserve"># </t>
  </si>
  <si>
    <t>Vehilces Parc (thousand vehicles)</t>
  </si>
  <si>
    <t>Vehicle Parc</t>
  </si>
  <si>
    <t>Forecourt Sites</t>
  </si>
  <si>
    <t>Vehicles per site</t>
  </si>
  <si>
    <t>EV Public Connectors by Location</t>
  </si>
  <si>
    <t>Number of Devices and Connector Types by Location Type</t>
  </si>
  <si>
    <t>Zap Map - data request</t>
  </si>
  <si>
    <t>UK EV Charging Devices byType</t>
  </si>
  <si>
    <t>Charging Device</t>
  </si>
  <si>
    <t>Zap Map</t>
  </si>
  <si>
    <t>Slow</t>
  </si>
  <si>
    <t>Fast</t>
  </si>
  <si>
    <t>Rapid</t>
  </si>
  <si>
    <t xml:space="preserve">Ultra Rapid </t>
  </si>
  <si>
    <t>Motorcyles</t>
  </si>
  <si>
    <t>DAC</t>
  </si>
  <si>
    <t>DESNZ</t>
  </si>
  <si>
    <t>O3</t>
  </si>
  <si>
    <t>DESNZ Conversion Factors (Litres per Tonne)</t>
  </si>
  <si>
    <t>Product</t>
  </si>
  <si>
    <t>PROPANE</t>
  </si>
  <si>
    <t>BUTANE</t>
  </si>
  <si>
    <t>OTHER PETROLEUM GASES (refinery gas)</t>
  </si>
  <si>
    <t>NAPHTHA (light dilute feedstock)</t>
  </si>
  <si>
    <t xml:space="preserve">AVIATION GASOLINE </t>
  </si>
  <si>
    <t xml:space="preserve">AVIATION TURBINE KEROSENE </t>
  </si>
  <si>
    <t>MARKED KEROSENE (not included in ATK)</t>
  </si>
  <si>
    <t>PETROL</t>
  </si>
  <si>
    <t xml:space="preserve">  of which</t>
  </si>
  <si>
    <t>PREMIUM</t>
  </si>
  <si>
    <t>SUPER UNLEADED</t>
  </si>
  <si>
    <t>BIO COMPONENTS</t>
  </si>
  <si>
    <t xml:space="preserve"> </t>
  </si>
  <si>
    <t>WHITE DIESEL</t>
  </si>
  <si>
    <t>Sulphur Free</t>
  </si>
  <si>
    <t>GAS OIL &amp; MARINE DIESEL</t>
  </si>
  <si>
    <t>FUEL OIL</t>
  </si>
  <si>
    <t>BITUMEN</t>
  </si>
  <si>
    <t>LUBRICANTS</t>
  </si>
  <si>
    <t>Crude</t>
  </si>
  <si>
    <t>L/bbl</t>
  </si>
  <si>
    <t>2023</t>
  </si>
  <si>
    <t>DESNZ data request (capacity) &amp; EI Statistical Review of World Energy</t>
  </si>
  <si>
    <t>2024 [Note 1]</t>
  </si>
  <si>
    <t>Exchange rates</t>
  </si>
  <si>
    <t>Euro to Pound</t>
  </si>
  <si>
    <t>Dollar to Pound</t>
  </si>
  <si>
    <t>Exchange rates to GBP</t>
  </si>
  <si>
    <t>£/X</t>
  </si>
  <si>
    <t>Industrial gas prices</t>
  </si>
  <si>
    <t>EU27</t>
  </si>
  <si>
    <t>Texas</t>
  </si>
  <si>
    <t>£/MWh</t>
  </si>
  <si>
    <t>Industrial electricity prices</t>
  </si>
  <si>
    <t>Carbon prices (ETS)</t>
  </si>
  <si>
    <t>£/t</t>
  </si>
  <si>
    <t>EU</t>
  </si>
  <si>
    <t>California</t>
  </si>
  <si>
    <t>Libya</t>
  </si>
  <si>
    <t>Nigeria</t>
  </si>
  <si>
    <t>Algeria</t>
  </si>
  <si>
    <t>Other Africa</t>
  </si>
  <si>
    <t>Biofuel Feedstock 2023</t>
  </si>
  <si>
    <t>Organic municipal solid waste</t>
  </si>
  <si>
    <t>Unrefined liquid dextrose ultrafiltration retentate</t>
  </si>
  <si>
    <t>Used cooking oil UCO</t>
  </si>
  <si>
    <t>[low]</t>
  </si>
  <si>
    <t>Solar power</t>
  </si>
  <si>
    <t>Waste slurry from the distillation of grain mixture</t>
  </si>
  <si>
    <t>Matter organic non glycerol</t>
  </si>
  <si>
    <t>Cobs</t>
  </si>
  <si>
    <t>Sewage system FOG</t>
  </si>
  <si>
    <t>Bagasse</t>
  </si>
  <si>
    <t>Out of date disinfectant</t>
  </si>
  <si>
    <t>Barley</t>
  </si>
  <si>
    <t>Crude sulphate turpentine fractionation residues</t>
  </si>
  <si>
    <t>Salmon oil - category 1 and 2</t>
  </si>
  <si>
    <t>Washdown water</t>
  </si>
  <si>
    <t>Rapeseed residue - single counting</t>
  </si>
  <si>
    <t>Waste/residues from the production of vegetable oil</t>
  </si>
  <si>
    <t>Sugar beet tops, tails, chips and process water</t>
  </si>
  <si>
    <t>Waste pressings from production of vegetable oils</t>
  </si>
  <si>
    <t>Renewables by Feedstock 2023</t>
  </si>
  <si>
    <t>Source Location of UK Renewable Feedstock 2023</t>
  </si>
  <si>
    <t>Source of Biofuels 2023</t>
  </si>
  <si>
    <t>Kazakhstan</t>
  </si>
  <si>
    <t>Trinidad and Tobago</t>
  </si>
  <si>
    <t>Honduras</t>
  </si>
  <si>
    <t>Costa Rica</t>
  </si>
  <si>
    <t>Tanzania</t>
  </si>
  <si>
    <t>Kenya</t>
  </si>
  <si>
    <t>Ghana</t>
  </si>
  <si>
    <t>Namibia</t>
  </si>
  <si>
    <t>Saint Martin (French part)</t>
  </si>
  <si>
    <t>Renewable Fuel by Type 2023</t>
  </si>
  <si>
    <t>Types of Biofuel Products - 2023</t>
  </si>
  <si>
    <t>Biomethane (liquified) Total</t>
  </si>
  <si>
    <t>Methanol (bio) Total</t>
  </si>
  <si>
    <t>Off road biodiesel Total</t>
  </si>
  <si>
    <t>Biopropane Total</t>
  </si>
  <si>
    <t>Hydrogen Total</t>
  </si>
  <si>
    <t>HVO (Double) ML</t>
  </si>
  <si>
    <t>Bioethanol (Double) ML</t>
  </si>
  <si>
    <t>Bioethanol (Double)</t>
  </si>
  <si>
    <t>Bioethanol (Single)</t>
  </si>
  <si>
    <t>HVO (Double)</t>
  </si>
  <si>
    <t>HVO (% total)</t>
  </si>
  <si>
    <t>Biodiesel (% total)</t>
  </si>
  <si>
    <t>Biodiesel (Double) by Volume (% total)</t>
  </si>
  <si>
    <t>Hydrogen</t>
  </si>
  <si>
    <t>Agricultural Residues</t>
  </si>
  <si>
    <t>Forestry residue</t>
  </si>
  <si>
    <t>MSW</t>
  </si>
  <si>
    <t>Point Source Carbon</t>
  </si>
  <si>
    <t>Residual Waste</t>
  </si>
  <si>
    <t>Sewage Sludge</t>
  </si>
  <si>
    <t>Tallow</t>
  </si>
  <si>
    <t>UCO</t>
  </si>
  <si>
    <t>Unrecyclable Plastic</t>
  </si>
  <si>
    <t>Waste Lubricant Oil</t>
  </si>
  <si>
    <t>Waste Rubber</t>
  </si>
  <si>
    <t>Waste Wood</t>
  </si>
  <si>
    <t>Wet Manure</t>
  </si>
  <si>
    <t>Electricity supply</t>
  </si>
  <si>
    <t>Fuel supply</t>
  </si>
  <si>
    <t>LULUCF</t>
  </si>
  <si>
    <t xml:space="preserve">Shipping </t>
  </si>
  <si>
    <t>EIA</t>
  </si>
  <si>
    <t>ICAP</t>
  </si>
  <si>
    <t>Economics Data - Fiscal year 2023</t>
  </si>
  <si>
    <t>ONS</t>
  </si>
  <si>
    <t>Eurostat</t>
  </si>
  <si>
    <t>2024 [note 1]</t>
  </si>
  <si>
    <t>Provisional data</t>
  </si>
  <si>
    <t>TotalEnergies [Note 2]</t>
  </si>
  <si>
    <t>International Petrol and Diesel Price Breakdowns [Note 3]</t>
  </si>
  <si>
    <t>Data based on conversions and exchange rates of 14th April 2025.</t>
  </si>
  <si>
    <t>Double count = waste derived, non-double counted = non-waste derived</t>
  </si>
  <si>
    <t>Double Counted [Note 4]</t>
  </si>
  <si>
    <t>Not Double Counted [Note 4]</t>
  </si>
  <si>
    <t>Current and future obligation of SAF percentage in jet fuel [Note 5]</t>
  </si>
  <si>
    <t>Data is taken from SAF Mandate statistics, which came into effect on 1st January 2025</t>
  </si>
  <si>
    <t>Other [Note 6]</t>
  </si>
  <si>
    <t>Note 6: "Other breakdown"</t>
  </si>
  <si>
    <t>Note 6: Other breakdown</t>
  </si>
  <si>
    <t>UK Benzene Emissions [Note 7]</t>
  </si>
  <si>
    <t>Note 7: Codes for Benzene data</t>
  </si>
  <si>
    <t>Hybrid [Note 8]</t>
  </si>
  <si>
    <t>On-Street</t>
  </si>
  <si>
    <t>Car Park</t>
  </si>
  <si>
    <t>Accommodation</t>
  </si>
  <si>
    <t>Supermarket</t>
  </si>
  <si>
    <t>Restaurant/Pub/Cafe</t>
  </si>
  <si>
    <t>Retail Car Park</t>
  </si>
  <si>
    <t>Leisure</t>
  </si>
  <si>
    <t>Fuel Forecourt</t>
  </si>
  <si>
    <t>Workplace Car Park</t>
  </si>
  <si>
    <t>Motorway Services</t>
  </si>
  <si>
    <t>Health Services</t>
  </si>
  <si>
    <t>Public Services</t>
  </si>
  <si>
    <t>Education</t>
  </si>
  <si>
    <t>Dealership</t>
  </si>
  <si>
    <t>Park and Ride</t>
  </si>
  <si>
    <t>Travel Interchange</t>
  </si>
  <si>
    <t>UK Vehicle Parc by type</t>
  </si>
  <si>
    <t>105.7*</t>
  </si>
  <si>
    <t>Average of refining throughput</t>
  </si>
  <si>
    <t>*FIUK modelled data accounting for unreported member data</t>
  </si>
  <si>
    <t>Fuels Industry UK Fuel Statistics Data 2025</t>
  </si>
  <si>
    <t>*ZapMap location classification change in 2024</t>
  </si>
  <si>
    <t>EV Public Connectors by Location*</t>
  </si>
  <si>
    <t>UK Production and Import GHG emissions</t>
  </si>
  <si>
    <t>Household</t>
  </si>
  <si>
    <t>DEFRA</t>
  </si>
  <si>
    <t>GHG emissions associated with UK consumption 2013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</si>
</sst>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"/>
    <numFmt numFmtId="168" formatCode="0.000"/>
    <numFmt numFmtId="169" formatCode="_(* #,##0.000_);_(* \(#,##0.000\);_(* &quot;-&quot;??_);_(@_)"/>
    <numFmt numFmtId="170" formatCode="_(* #,##0.0_);_(* \(#,##0.0\);_(* &quot;-&quot;??_);_(@_)"/>
  </numFmts>
  <fonts count="1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Calibri"/>
      <family val="2"/>
    </font>
    <font>
      <sz val="8"/>
      <name val="Aptos Narrow"/>
      <family val="2"/>
      <scheme val="minor"/>
    </font>
    <font>
      <sz val="12"/>
      <color theme="1"/>
      <name val="Poppins Regular"/>
    </font>
    <font>
      <sz val="10.5"/>
      <color theme="1"/>
      <name val="Poppins Regular"/>
    </font>
    <font>
      <b/>
      <sz val="10.5"/>
      <color theme="1"/>
      <name val="Poppins Regular"/>
    </font>
    <font>
      <b/>
      <sz val="22"/>
      <color theme="1"/>
      <name val="Poppins Regular"/>
    </font>
    <font>
      <sz val="10.5"/>
      <name val="Poppins Regular"/>
    </font>
    <font>
      <i/>
      <sz val="10.5"/>
      <name val="Poppins Regular"/>
    </font>
    <font>
      <u/>
      <sz val="10.5"/>
      <color theme="10"/>
      <name val="Poppins Regular"/>
    </font>
    <font>
      <sz val="10.5"/>
      <color rgb="FF000000"/>
      <name val="Poppins Regular"/>
    </font>
    <font>
      <b/>
      <sz val="10.5"/>
      <color rgb="FF000000"/>
      <name val="Poppins Regular"/>
    </font>
    <font>
      <sz val="10.5"/>
      <color theme="2"/>
      <name val="Poppins Regular"/>
    </font>
    <font>
      <sz val="10.5"/>
      <color rgb="FF141413"/>
      <name val="Poppins Regular"/>
    </font>
    <font>
      <sz val="10.4"/>
      <color theme="1"/>
      <name val="Poppins Regular"/>
    </font>
    <font>
      <sz val="10.4"/>
      <color rgb="FF000000"/>
      <name val="Poppins Regular"/>
    </font>
    <font>
      <sz val="10.5"/>
      <color rgb="FF000000"/>
      <name val="Poppin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89999084444715716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>
      <alignment vertical="center" wrapText="1"/>
    </xf>
  </cellStyleXfs>
  <cellXfs count="266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2" borderId="2" xfId="2" applyFont="1" applyFill="1" applyBorder="1"/>
    <xf numFmtId="0" fontId="7" fillId="2" borderId="4" xfId="2" applyFont="1" applyFill="1" applyBorder="1" applyAlignment="1">
      <alignment horizontal="center" vertical="center"/>
    </xf>
    <xf numFmtId="0" fontId="6" fillId="2" borderId="26" xfId="2" applyFont="1" applyFill="1" applyBorder="1"/>
    <xf numFmtId="0" fontId="7" fillId="2" borderId="11" xfId="2" applyFont="1" applyFill="1" applyBorder="1" applyAlignment="1">
      <alignment horizontal="center" vertical="center"/>
    </xf>
    <xf numFmtId="0" fontId="6" fillId="2" borderId="5" xfId="2" applyFont="1" applyFill="1" applyBorder="1"/>
    <xf numFmtId="0" fontId="7" fillId="2" borderId="7" xfId="2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4" xfId="0" applyFont="1" applyFill="1" applyBorder="1"/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/>
    <xf numFmtId="1" fontId="9" fillId="2" borderId="18" xfId="0" applyNumberFormat="1" applyFont="1" applyFill="1" applyBorder="1" applyAlignment="1">
      <alignment horizontal="center"/>
    </xf>
    <xf numFmtId="0" fontId="6" fillId="2" borderId="17" xfId="0" applyFont="1" applyFill="1" applyBorder="1"/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/>
    <xf numFmtId="1" fontId="9" fillId="2" borderId="22" xfId="0" applyNumberFormat="1" applyFont="1" applyFill="1" applyBorder="1" applyAlignment="1">
      <alignment horizontal="center"/>
    </xf>
    <xf numFmtId="0" fontId="6" fillId="2" borderId="9" xfId="0" applyFont="1" applyFill="1" applyBorder="1"/>
    <xf numFmtId="0" fontId="10" fillId="2" borderId="20" xfId="0" applyFont="1" applyFill="1" applyBorder="1"/>
    <xf numFmtId="0" fontId="6" fillId="2" borderId="35" xfId="0" applyFont="1" applyFill="1" applyBorder="1"/>
    <xf numFmtId="0" fontId="6" fillId="2" borderId="21" xfId="0" applyFont="1" applyFill="1" applyBorder="1"/>
    <xf numFmtId="0" fontId="9" fillId="2" borderId="20" xfId="0" applyFont="1" applyFill="1" applyBorder="1" applyAlignment="1">
      <alignment horizontal="left"/>
    </xf>
    <xf numFmtId="3" fontId="9" fillId="2" borderId="20" xfId="0" applyNumberFormat="1" applyFont="1" applyFill="1" applyBorder="1" applyAlignment="1">
      <alignment horizontal="left"/>
    </xf>
    <xf numFmtId="3" fontId="10" fillId="2" borderId="20" xfId="0" applyNumberFormat="1" applyFont="1" applyFill="1" applyBorder="1" applyAlignment="1">
      <alignment horizontal="left"/>
    </xf>
    <xf numFmtId="1" fontId="10" fillId="2" borderId="22" xfId="0" applyNumberFormat="1" applyFont="1" applyFill="1" applyBorder="1" applyAlignment="1">
      <alignment horizontal="center"/>
    </xf>
    <xf numFmtId="0" fontId="6" fillId="2" borderId="19" xfId="0" applyFont="1" applyFill="1" applyBorder="1"/>
    <xf numFmtId="3" fontId="9" fillId="2" borderId="20" xfId="0" applyNumberFormat="1" applyFont="1" applyFill="1" applyBorder="1"/>
    <xf numFmtId="0" fontId="6" fillId="2" borderId="20" xfId="0" applyFont="1" applyFill="1" applyBorder="1"/>
    <xf numFmtId="0" fontId="6" fillId="2" borderId="38" xfId="0" applyFont="1" applyFill="1" applyBorder="1"/>
    <xf numFmtId="0" fontId="6" fillId="2" borderId="39" xfId="0" applyFont="1" applyFill="1" applyBorder="1"/>
    <xf numFmtId="1" fontId="9" fillId="2" borderId="2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9" fillId="2" borderId="0" xfId="0" applyFont="1" applyFill="1" applyAlignment="1">
      <alignment horizontal="left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7" fillId="2" borderId="2" xfId="0" applyFont="1" applyFill="1" applyBorder="1"/>
    <xf numFmtId="0" fontId="6" fillId="2" borderId="3" xfId="0" applyFont="1" applyFill="1" applyBorder="1"/>
    <xf numFmtId="0" fontId="6" fillId="2" borderId="8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11" fillId="2" borderId="0" xfId="2" applyFont="1" applyFill="1"/>
    <xf numFmtId="0" fontId="7" fillId="3" borderId="2" xfId="0" applyFont="1" applyFill="1" applyBorder="1"/>
    <xf numFmtId="0" fontId="6" fillId="3" borderId="0" xfId="0" applyFont="1" applyFill="1"/>
    <xf numFmtId="0" fontId="6" fillId="2" borderId="2" xfId="0" applyFont="1" applyFill="1" applyBorder="1"/>
    <xf numFmtId="164" fontId="6" fillId="2" borderId="0" xfId="0" applyNumberFormat="1" applyFont="1" applyFill="1"/>
    <xf numFmtId="0" fontId="6" fillId="2" borderId="26" xfId="0" applyFont="1" applyFill="1" applyBorder="1"/>
    <xf numFmtId="0" fontId="6" fillId="2" borderId="23" xfId="0" applyFont="1" applyFill="1" applyBorder="1"/>
    <xf numFmtId="2" fontId="6" fillId="2" borderId="0" xfId="0" applyNumberFormat="1" applyFont="1" applyFill="1"/>
    <xf numFmtId="0" fontId="6" fillId="2" borderId="28" xfId="0" applyFont="1" applyFill="1" applyBorder="1"/>
    <xf numFmtId="0" fontId="6" fillId="3" borderId="26" xfId="0" applyFont="1" applyFill="1" applyBorder="1"/>
    <xf numFmtId="1" fontId="6" fillId="2" borderId="0" xfId="0" applyNumberFormat="1" applyFont="1" applyFill="1"/>
    <xf numFmtId="0" fontId="12" fillId="2" borderId="0" xfId="0" applyFont="1" applyFill="1"/>
    <xf numFmtId="0" fontId="6" fillId="2" borderId="30" xfId="0" applyFont="1" applyFill="1" applyBorder="1"/>
    <xf numFmtId="0" fontId="12" fillId="2" borderId="36" xfId="0" applyFont="1" applyFill="1" applyBorder="1"/>
    <xf numFmtId="0" fontId="6" fillId="3" borderId="2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3" xfId="0" applyFont="1" applyFill="1" applyBorder="1"/>
    <xf numFmtId="0" fontId="7" fillId="3" borderId="26" xfId="0" applyFont="1" applyFill="1" applyBorder="1"/>
    <xf numFmtId="0" fontId="6" fillId="3" borderId="11" xfId="0" applyFont="1" applyFill="1" applyBorder="1"/>
    <xf numFmtId="0" fontId="6" fillId="3" borderId="6" xfId="0" applyFont="1" applyFill="1" applyBorder="1"/>
    <xf numFmtId="164" fontId="6" fillId="2" borderId="2" xfId="0" applyNumberFormat="1" applyFont="1" applyFill="1" applyBorder="1"/>
    <xf numFmtId="164" fontId="6" fillId="2" borderId="3" xfId="0" applyNumberFormat="1" applyFont="1" applyFill="1" applyBorder="1"/>
    <xf numFmtId="164" fontId="6" fillId="2" borderId="4" xfId="0" applyNumberFormat="1" applyFont="1" applyFill="1" applyBorder="1"/>
    <xf numFmtId="164" fontId="6" fillId="2" borderId="26" xfId="0" applyNumberFormat="1" applyFont="1" applyFill="1" applyBorder="1"/>
    <xf numFmtId="164" fontId="6" fillId="2" borderId="11" xfId="0" applyNumberFormat="1" applyFont="1" applyFill="1" applyBorder="1"/>
    <xf numFmtId="9" fontId="6" fillId="2" borderId="0" xfId="1" applyFont="1" applyFill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12" fillId="0" borderId="0" xfId="0" applyNumberFormat="1" applyFont="1" applyAlignment="1">
      <alignment horizontal="right"/>
    </xf>
    <xf numFmtId="164" fontId="6" fillId="3" borderId="0" xfId="0" applyNumberFormat="1" applyFont="1" applyFill="1"/>
    <xf numFmtId="1" fontId="6" fillId="3" borderId="0" xfId="0" applyNumberFormat="1" applyFont="1" applyFill="1"/>
    <xf numFmtId="2" fontId="6" fillId="3" borderId="0" xfId="0" applyNumberFormat="1" applyFont="1" applyFill="1"/>
    <xf numFmtId="0" fontId="13" fillId="6" borderId="2" xfId="0" applyFont="1" applyFill="1" applyBorder="1"/>
    <xf numFmtId="0" fontId="13" fillId="6" borderId="0" xfId="0" applyFont="1" applyFill="1"/>
    <xf numFmtId="0" fontId="12" fillId="6" borderId="0" xfId="0" applyFont="1" applyFill="1"/>
    <xf numFmtId="0" fontId="12" fillId="6" borderId="5" xfId="0" applyFont="1" applyFill="1" applyBorder="1"/>
    <xf numFmtId="0" fontId="12" fillId="6" borderId="26" xfId="0" applyFont="1" applyFill="1" applyBorder="1"/>
    <xf numFmtId="164" fontId="12" fillId="2" borderId="0" xfId="0" applyNumberFormat="1" applyFont="1" applyFill="1"/>
    <xf numFmtId="164" fontId="12" fillId="2" borderId="0" xfId="0" applyNumberFormat="1" applyFont="1" applyFill="1" applyAlignment="1">
      <alignment horizontal="right"/>
    </xf>
    <xf numFmtId="0" fontId="12" fillId="6" borderId="26" xfId="0" applyFont="1" applyFill="1" applyBorder="1" applyAlignment="1">
      <alignment horizontal="left" indent="1"/>
    </xf>
    <xf numFmtId="0" fontId="12" fillId="6" borderId="2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 indent="1"/>
    </xf>
    <xf numFmtId="0" fontId="12" fillId="0" borderId="0" xfId="0" applyFont="1"/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26" xfId="0" applyFont="1" applyFill="1" applyBorder="1"/>
    <xf numFmtId="0" fontId="12" fillId="2" borderId="11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49" fontId="6" fillId="3" borderId="0" xfId="0" quotePrefix="1" applyNumberFormat="1" applyFont="1" applyFill="1"/>
    <xf numFmtId="164" fontId="6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/>
    </xf>
    <xf numFmtId="0" fontId="6" fillId="8" borderId="2" xfId="0" applyFont="1" applyFill="1" applyBorder="1"/>
    <xf numFmtId="0" fontId="6" fillId="8" borderId="3" xfId="0" applyFont="1" applyFill="1" applyBorder="1"/>
    <xf numFmtId="0" fontId="6" fillId="8" borderId="4" xfId="0" applyFont="1" applyFill="1" applyBorder="1"/>
    <xf numFmtId="0" fontId="7" fillId="8" borderId="5" xfId="0" applyFont="1" applyFill="1" applyBorder="1"/>
    <xf numFmtId="0" fontId="6" fillId="8" borderId="6" xfId="0" applyFont="1" applyFill="1" applyBorder="1"/>
    <xf numFmtId="0" fontId="6" fillId="8" borderId="7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right"/>
    </xf>
    <xf numFmtId="10" fontId="12" fillId="2" borderId="4" xfId="0" applyNumberFormat="1" applyFont="1" applyFill="1" applyBorder="1"/>
    <xf numFmtId="0" fontId="12" fillId="2" borderId="0" xfId="0" applyFont="1" applyFill="1" applyAlignment="1">
      <alignment horizontal="right"/>
    </xf>
    <xf numFmtId="10" fontId="12" fillId="2" borderId="11" xfId="0" applyNumberFormat="1" applyFont="1" applyFill="1" applyBorder="1"/>
    <xf numFmtId="1" fontId="12" fillId="2" borderId="0" xfId="0" applyNumberFormat="1" applyFont="1" applyFill="1" applyAlignment="1">
      <alignment horizontal="right"/>
    </xf>
    <xf numFmtId="1" fontId="12" fillId="2" borderId="0" xfId="0" applyNumberFormat="1" applyFont="1" applyFill="1"/>
    <xf numFmtId="0" fontId="12" fillId="2" borderId="30" xfId="0" applyFont="1" applyFill="1" applyBorder="1"/>
    <xf numFmtId="1" fontId="12" fillId="2" borderId="36" xfId="0" applyNumberFormat="1" applyFont="1" applyFill="1" applyBorder="1"/>
    <xf numFmtId="10" fontId="12" fillId="2" borderId="37" xfId="0" applyNumberFormat="1" applyFont="1" applyFill="1" applyBorder="1"/>
    <xf numFmtId="0" fontId="12" fillId="9" borderId="26" xfId="0" applyFont="1" applyFill="1" applyBorder="1"/>
    <xf numFmtId="0" fontId="12" fillId="9" borderId="0" xfId="0" applyFont="1" applyFill="1"/>
    <xf numFmtId="10" fontId="12" fillId="9" borderId="11" xfId="0" applyNumberFormat="1" applyFont="1" applyFill="1" applyBorder="1"/>
    <xf numFmtId="0" fontId="12" fillId="0" borderId="14" xfId="0" applyFont="1" applyBorder="1"/>
    <xf numFmtId="0" fontId="12" fillId="2" borderId="12" xfId="0" applyFont="1" applyFill="1" applyBorder="1"/>
    <xf numFmtId="10" fontId="12" fillId="2" borderId="13" xfId="0" applyNumberFormat="1" applyFont="1" applyFill="1" applyBorder="1"/>
    <xf numFmtId="0" fontId="7" fillId="3" borderId="5" xfId="0" applyFont="1" applyFill="1" applyBorder="1"/>
    <xf numFmtId="9" fontId="6" fillId="2" borderId="4" xfId="1" applyFont="1" applyFill="1" applyBorder="1"/>
    <xf numFmtId="9" fontId="6" fillId="2" borderId="11" xfId="1" applyFont="1" applyFill="1" applyBorder="1"/>
    <xf numFmtId="9" fontId="6" fillId="2" borderId="7" xfId="1" applyFont="1" applyFill="1" applyBorder="1"/>
    <xf numFmtId="1" fontId="12" fillId="2" borderId="12" xfId="0" applyNumberFormat="1" applyFont="1" applyFill="1" applyBorder="1"/>
    <xf numFmtId="0" fontId="13" fillId="2" borderId="0" xfId="0" applyFont="1" applyFill="1" applyAlignment="1">
      <alignment vertical="top"/>
    </xf>
    <xf numFmtId="4" fontId="13" fillId="2" borderId="0" xfId="0" applyNumberFormat="1" applyFont="1" applyFill="1" applyAlignment="1">
      <alignment horizontal="right" vertical="top"/>
    </xf>
    <xf numFmtId="10" fontId="12" fillId="2" borderId="0" xfId="0" applyNumberFormat="1" applyFont="1" applyFill="1"/>
    <xf numFmtId="3" fontId="6" fillId="2" borderId="0" xfId="0" applyNumberFormat="1" applyFont="1" applyFill="1"/>
    <xf numFmtId="0" fontId="6" fillId="2" borderId="36" xfId="0" applyFont="1" applyFill="1" applyBorder="1"/>
    <xf numFmtId="9" fontId="6" fillId="2" borderId="37" xfId="1" applyFont="1" applyFill="1" applyBorder="1"/>
    <xf numFmtId="0" fontId="6" fillId="2" borderId="0" xfId="0" applyFont="1" applyFill="1" applyAlignment="1">
      <alignment horizontal="right"/>
    </xf>
    <xf numFmtId="0" fontId="6" fillId="2" borderId="36" xfId="0" applyFont="1" applyFill="1" applyBorder="1" applyAlignment="1">
      <alignment horizontal="right"/>
    </xf>
    <xf numFmtId="0" fontId="6" fillId="3" borderId="23" xfId="0" applyFont="1" applyFill="1" applyBorder="1"/>
    <xf numFmtId="3" fontId="6" fillId="3" borderId="24" xfId="0" applyNumberFormat="1" applyFont="1" applyFill="1" applyBorder="1"/>
    <xf numFmtId="9" fontId="6" fillId="3" borderId="25" xfId="1" applyFont="1" applyFill="1" applyBorder="1"/>
    <xf numFmtId="0" fontId="6" fillId="3" borderId="0" xfId="0" applyFont="1" applyFill="1" applyAlignment="1">
      <alignment horizontal="right"/>
    </xf>
    <xf numFmtId="0" fontId="6" fillId="2" borderId="27" xfId="0" applyFont="1" applyFill="1" applyBorder="1"/>
    <xf numFmtId="10" fontId="6" fillId="2" borderId="0" xfId="1" applyNumberFormat="1" applyFont="1" applyFill="1"/>
    <xf numFmtId="0" fontId="6" fillId="2" borderId="29" xfId="0" applyFont="1" applyFill="1" applyBorder="1"/>
    <xf numFmtId="9" fontId="6" fillId="2" borderId="0" xfId="1" applyFont="1" applyFill="1" applyBorder="1"/>
    <xf numFmtId="9" fontId="6" fillId="3" borderId="0" xfId="1" applyFont="1" applyFill="1" applyBorder="1"/>
    <xf numFmtId="9" fontId="6" fillId="2" borderId="0" xfId="0" applyNumberFormat="1" applyFont="1" applyFill="1"/>
    <xf numFmtId="10" fontId="6" fillId="2" borderId="0" xfId="0" applyNumberFormat="1" applyFont="1" applyFill="1"/>
    <xf numFmtId="0" fontId="6" fillId="2" borderId="11" xfId="0" applyFont="1" applyFill="1" applyBorder="1"/>
    <xf numFmtId="10" fontId="6" fillId="2" borderId="6" xfId="0" applyNumberFormat="1" applyFont="1" applyFill="1" applyBorder="1"/>
    <xf numFmtId="10" fontId="6" fillId="2" borderId="7" xfId="0" applyNumberFormat="1" applyFont="1" applyFill="1" applyBorder="1"/>
    <xf numFmtId="9" fontId="6" fillId="2" borderId="3" xfId="1" applyFont="1" applyFill="1" applyBorder="1"/>
    <xf numFmtId="9" fontId="6" fillId="2" borderId="6" xfId="1" applyFont="1" applyFill="1" applyBorder="1"/>
    <xf numFmtId="0" fontId="6" fillId="3" borderId="26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vertical="top" wrapText="1"/>
    </xf>
    <xf numFmtId="0" fontId="11" fillId="2" borderId="0" xfId="2" applyFont="1" applyFill="1" applyBorder="1"/>
    <xf numFmtId="0" fontId="12" fillId="2" borderId="5" xfId="0" applyFont="1" applyFill="1" applyBorder="1" applyAlignment="1">
      <alignment vertical="top" wrapText="1"/>
    </xf>
    <xf numFmtId="0" fontId="7" fillId="3" borderId="0" xfId="0" applyFont="1" applyFill="1"/>
    <xf numFmtId="167" fontId="6" fillId="2" borderId="0" xfId="0" applyNumberFormat="1" applyFont="1" applyFill="1"/>
    <xf numFmtId="0" fontId="7" fillId="3" borderId="14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2" fontId="6" fillId="2" borderId="11" xfId="0" applyNumberFormat="1" applyFont="1" applyFill="1" applyBorder="1"/>
    <xf numFmtId="2" fontId="6" fillId="3" borderId="12" xfId="0" applyNumberFormat="1" applyFont="1" applyFill="1" applyBorder="1"/>
    <xf numFmtId="2" fontId="6" fillId="3" borderId="13" xfId="0" applyNumberFormat="1" applyFont="1" applyFill="1" applyBorder="1"/>
    <xf numFmtId="2" fontId="6" fillId="2" borderId="6" xfId="0" applyNumberFormat="1" applyFont="1" applyFill="1" applyBorder="1"/>
    <xf numFmtId="2" fontId="6" fillId="2" borderId="7" xfId="0" applyNumberFormat="1" applyFont="1" applyFill="1" applyBorder="1"/>
    <xf numFmtId="0" fontId="11" fillId="0" borderId="0" xfId="2" applyFont="1"/>
    <xf numFmtId="4" fontId="6" fillId="3" borderId="1" xfId="0" applyNumberFormat="1" applyFont="1" applyFill="1" applyBorder="1"/>
    <xf numFmtId="4" fontId="6" fillId="3" borderId="9" xfId="0" applyNumberFormat="1" applyFont="1" applyFill="1" applyBorder="1" applyAlignment="1">
      <alignment horizontal="left"/>
    </xf>
    <xf numFmtId="4" fontId="6" fillId="2" borderId="9" xfId="0" applyNumberFormat="1" applyFont="1" applyFill="1" applyBorder="1"/>
    <xf numFmtId="4" fontId="6" fillId="3" borderId="10" xfId="0" applyNumberFormat="1" applyFont="1" applyFill="1" applyBorder="1" applyAlignment="1">
      <alignment horizontal="left"/>
    </xf>
    <xf numFmtId="4" fontId="6" fillId="2" borderId="10" xfId="0" applyNumberFormat="1" applyFont="1" applyFill="1" applyBorder="1"/>
    <xf numFmtId="166" fontId="6" fillId="2" borderId="26" xfId="1" applyNumberFormat="1" applyFont="1" applyFill="1" applyBorder="1"/>
    <xf numFmtId="43" fontId="6" fillId="2" borderId="0" xfId="3" applyFont="1" applyFill="1" applyBorder="1"/>
    <xf numFmtId="43" fontId="6" fillId="2" borderId="11" xfId="3" applyFont="1" applyFill="1" applyBorder="1"/>
    <xf numFmtId="43" fontId="6" fillId="2" borderId="0" xfId="0" applyNumberFormat="1" applyFont="1" applyFill="1"/>
    <xf numFmtId="43" fontId="6" fillId="2" borderId="6" xfId="3" applyFont="1" applyFill="1" applyBorder="1"/>
    <xf numFmtId="43" fontId="6" fillId="2" borderId="7" xfId="3" applyFont="1" applyFill="1" applyBorder="1"/>
    <xf numFmtId="0" fontId="12" fillId="6" borderId="3" xfId="0" applyFont="1" applyFill="1" applyBorder="1"/>
    <xf numFmtId="0" fontId="14" fillId="3" borderId="4" xfId="0" applyFont="1" applyFill="1" applyBorder="1"/>
    <xf numFmtId="0" fontId="12" fillId="6" borderId="6" xfId="0" applyFont="1" applyFill="1" applyBorder="1"/>
    <xf numFmtId="0" fontId="6" fillId="6" borderId="7" xfId="0" applyFont="1" applyFill="1" applyBorder="1"/>
    <xf numFmtId="0" fontId="12" fillId="2" borderId="8" xfId="0" applyFont="1" applyFill="1" applyBorder="1" applyAlignment="1">
      <alignment wrapText="1"/>
    </xf>
    <xf numFmtId="2" fontId="12" fillId="2" borderId="3" xfId="0" applyNumberFormat="1" applyFont="1" applyFill="1" applyBorder="1"/>
    <xf numFmtId="2" fontId="12" fillId="2" borderId="4" xfId="0" applyNumberFormat="1" applyFont="1" applyFill="1" applyBorder="1"/>
    <xf numFmtId="0" fontId="12" fillId="2" borderId="9" xfId="0" applyFont="1" applyFill="1" applyBorder="1" applyAlignment="1">
      <alignment wrapText="1"/>
    </xf>
    <xf numFmtId="2" fontId="12" fillId="2" borderId="0" xfId="0" applyNumberFormat="1" applyFont="1" applyFill="1"/>
    <xf numFmtId="2" fontId="12" fillId="2" borderId="11" xfId="0" applyNumberFormat="1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2" fontId="12" fillId="2" borderId="6" xfId="0" applyNumberFormat="1" applyFont="1" applyFill="1" applyBorder="1"/>
    <xf numFmtId="2" fontId="12" fillId="2" borderId="7" xfId="0" applyNumberFormat="1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11" fillId="7" borderId="0" xfId="2" applyFont="1" applyFill="1"/>
    <xf numFmtId="170" fontId="12" fillId="2" borderId="8" xfId="0" applyNumberFormat="1" applyFont="1" applyFill="1" applyBorder="1"/>
    <xf numFmtId="0" fontId="12" fillId="6" borderId="26" xfId="0" applyFont="1" applyFill="1" applyBorder="1" applyAlignment="1">
      <alignment horizontal="left"/>
    </xf>
    <xf numFmtId="170" fontId="12" fillId="2" borderId="9" xfId="0" applyNumberFormat="1" applyFont="1" applyFill="1" applyBorder="1"/>
    <xf numFmtId="170" fontId="12" fillId="2" borderId="9" xfId="0" applyNumberFormat="1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left"/>
    </xf>
    <xf numFmtId="170" fontId="12" fillId="2" borderId="10" xfId="0" applyNumberFormat="1" applyFont="1" applyFill="1" applyBorder="1"/>
    <xf numFmtId="0" fontId="12" fillId="6" borderId="14" xfId="0" applyFont="1" applyFill="1" applyBorder="1" applyAlignment="1">
      <alignment horizontal="left"/>
    </xf>
    <xf numFmtId="170" fontId="12" fillId="0" borderId="13" xfId="0" applyNumberFormat="1" applyFont="1" applyBorder="1"/>
    <xf numFmtId="0" fontId="7" fillId="3" borderId="8" xfId="0" applyFont="1" applyFill="1" applyBorder="1"/>
    <xf numFmtId="0" fontId="6" fillId="3" borderId="10" xfId="0" applyFont="1" applyFill="1" applyBorder="1"/>
    <xf numFmtId="2" fontId="6" fillId="2" borderId="2" xfId="0" applyNumberFormat="1" applyFont="1" applyFill="1" applyBorder="1"/>
    <xf numFmtId="2" fontId="6" fillId="2" borderId="26" xfId="0" applyNumberFormat="1" applyFont="1" applyFill="1" applyBorder="1"/>
    <xf numFmtId="0" fontId="6" fillId="2" borderId="1" xfId="0" applyFont="1" applyFill="1" applyBorder="1"/>
    <xf numFmtId="2" fontId="6" fillId="2" borderId="14" xfId="0" applyNumberFormat="1" applyFont="1" applyFill="1" applyBorder="1"/>
    <xf numFmtId="9" fontId="6" fillId="2" borderId="13" xfId="1" applyFont="1" applyFill="1" applyBorder="1"/>
    <xf numFmtId="168" fontId="6" fillId="2" borderId="2" xfId="0" applyNumberFormat="1" applyFont="1" applyFill="1" applyBorder="1"/>
    <xf numFmtId="168" fontId="6" fillId="2" borderId="3" xfId="0" applyNumberFormat="1" applyFont="1" applyFill="1" applyBorder="1"/>
    <xf numFmtId="168" fontId="6" fillId="2" borderId="26" xfId="0" applyNumberFormat="1" applyFont="1" applyFill="1" applyBorder="1"/>
    <xf numFmtId="168" fontId="6" fillId="2" borderId="0" xfId="0" applyNumberFormat="1" applyFont="1" applyFill="1"/>
    <xf numFmtId="0" fontId="9" fillId="0" borderId="14" xfId="4" applyFont="1" applyBorder="1" applyAlignment="1">
      <alignment vertical="center" wrapText="1"/>
    </xf>
    <xf numFmtId="0" fontId="7" fillId="4" borderId="2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6" fillId="4" borderId="2" xfId="0" applyFont="1" applyFill="1" applyBorder="1"/>
    <xf numFmtId="0" fontId="6" fillId="4" borderId="26" xfId="0" applyFont="1" applyFill="1" applyBorder="1"/>
    <xf numFmtId="164" fontId="12" fillId="2" borderId="0" xfId="0" applyNumberFormat="1" applyFont="1" applyFill="1" applyAlignment="1">
      <alignment vertical="center" wrapText="1"/>
    </xf>
    <xf numFmtId="0" fontId="6" fillId="2" borderId="14" xfId="0" applyFont="1" applyFill="1" applyBorder="1"/>
    <xf numFmtId="165" fontId="9" fillId="2" borderId="0" xfId="3" applyNumberFormat="1" applyFont="1" applyFill="1" applyBorder="1" applyAlignment="1">
      <alignment vertical="center" wrapText="1"/>
    </xf>
    <xf numFmtId="165" fontId="9" fillId="2" borderId="0" xfId="3" applyNumberFormat="1" applyFont="1" applyFill="1" applyBorder="1" applyAlignment="1">
      <alignment vertical="center"/>
    </xf>
    <xf numFmtId="37" fontId="6" fillId="2" borderId="0" xfId="5" applyNumberFormat="1" applyFont="1" applyFill="1" applyAlignment="1">
      <alignment vertical="center"/>
    </xf>
    <xf numFmtId="0" fontId="15" fillId="0" borderId="0" xfId="0" applyFont="1"/>
    <xf numFmtId="169" fontId="6" fillId="2" borderId="0" xfId="3" applyNumberFormat="1" applyFont="1" applyFill="1" applyBorder="1"/>
    <xf numFmtId="170" fontId="6" fillId="2" borderId="0" xfId="3" applyNumberFormat="1" applyFont="1" applyFill="1" applyBorder="1"/>
    <xf numFmtId="0" fontId="11" fillId="2" borderId="0" xfId="2" applyFont="1" applyFill="1" applyAlignment="1">
      <alignment horizontal="left"/>
    </xf>
    <xf numFmtId="0" fontId="6" fillId="3" borderId="31" xfId="0" applyFont="1" applyFill="1" applyBorder="1"/>
    <xf numFmtId="0" fontId="7" fillId="3" borderId="32" xfId="0" applyFont="1" applyFill="1" applyBorder="1"/>
    <xf numFmtId="0" fontId="6" fillId="3" borderId="33" xfId="0" applyFont="1" applyFill="1" applyBorder="1"/>
    <xf numFmtId="0" fontId="6" fillId="2" borderId="32" xfId="0" applyFont="1" applyFill="1" applyBorder="1"/>
    <xf numFmtId="2" fontId="6" fillId="2" borderId="0" xfId="0" applyNumberFormat="1" applyFont="1" applyFill="1" applyAlignment="1">
      <alignment horizontal="right"/>
    </xf>
    <xf numFmtId="0" fontId="6" fillId="2" borderId="34" xfId="0" applyFont="1" applyFill="1" applyBorder="1"/>
    <xf numFmtId="0" fontId="12" fillId="7" borderId="0" xfId="0" applyFont="1" applyFill="1"/>
    <xf numFmtId="4" fontId="6" fillId="2" borderId="0" xfId="3" applyNumberFormat="1" applyFont="1" applyFill="1" applyBorder="1"/>
    <xf numFmtId="4" fontId="6" fillId="2" borderId="0" xfId="0" applyNumberFormat="1" applyFont="1" applyFill="1"/>
    <xf numFmtId="4" fontId="9" fillId="5" borderId="0" xfId="3" applyNumberFormat="1" applyFont="1" applyFill="1" applyBorder="1" applyAlignment="1">
      <alignment horizontal="right"/>
    </xf>
    <xf numFmtId="0" fontId="16" fillId="2" borderId="0" xfId="0" applyFont="1" applyFill="1"/>
    <xf numFmtId="0" fontId="16" fillId="0" borderId="0" xfId="0" applyFont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0" fontId="18" fillId="0" borderId="0" xfId="0" applyFont="1"/>
    <xf numFmtId="0" fontId="2" fillId="0" borderId="0" xfId="2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6">
    <cellStyle name="Comma" xfId="3" builtinId="3"/>
    <cellStyle name="Hyperlink" xfId="2" builtinId="8"/>
    <cellStyle name="Normal" xfId="0" builtinId="0"/>
    <cellStyle name="Normal 4" xfId="4" xr:uid="{B8A677D7-34F4-4848-A2C7-CF9CFE457AB1}"/>
    <cellStyle name="Normal 4 2" xfId="5" xr:uid="{DC01412B-3914-B445-85A7-AD5D6DA303BC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 Black" id="{459D263C-5842-CA4D-86EE-F38AC5169F5B}" userId="S::jen.black@fuelsindustryuk.org::4c409e3b-595a-4117-bc58-9df01ccc8e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05-29T12:57:31.27" personId="{459D263C-5842-CA4D-86EE-F38AC5169F5B}" id="{FF9AEA02-C456-1E4D-BE6B-FB0DA5DF8468}">
    <text>“Refining Marker Margin”</text>
  </threadedComment>
  <threadedComment ref="B11" dT="2024-05-29T12:57:45.93" personId="{459D263C-5842-CA4D-86EE-F38AC5169F5B}" id="{7C903FFB-0D08-9C43-89D3-0E78F2FC832A}">
    <text>VCM or ERMI</text>
  </threadedComment>
  <threadedComment ref="B12" dT="2024-05-29T12:58:08.19" personId="{459D263C-5842-CA4D-86EE-F38AC5169F5B}" id="{341A5AAA-E740-C943-8072-7E4679DD42F7}">
    <text>“Realised Refining Margins”</text>
  </threadedComment>
  <threadedComment ref="B13" dT="2024-05-29T12:58:23.57" personId="{459D263C-5842-CA4D-86EE-F38AC5169F5B}" id="{8E93CB7A-CBFB-6A44-9548-FB55906968AC}">
    <text>“Indicative Refining Margin”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statistics/dukes-foreign-trade-statistic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petroleum-chapter-3-digest-of-united-kingdom-energy-statistics-dukes" TargetMode="External"/><Relationship Id="rId13" Type="http://schemas.openxmlformats.org/officeDocument/2006/relationships/hyperlink" Target="https://www.ons.gov.uk/economy/nationalaccounts/balanceofpayments/timeseries/auss/mre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reports.shell.com/annual-report/2023/strategic-report/market-overview.html?tabc=1e8" TargetMode="External"/><Relationship Id="rId7" Type="http://schemas.openxmlformats.org/officeDocument/2006/relationships/hyperlink" Target="https://www.gov.uk/government/statistics/electricity-chapter-5-digest-of-united-kingdom-energy-statistics-dukes" TargetMode="External"/><Relationship Id="rId12" Type="http://schemas.openxmlformats.org/officeDocument/2006/relationships/hyperlink" Target="https://www.ons.gov.uk/economy/nationalaccounts/balanceofpayments/timeseries/thap/mret" TargetMode="External"/><Relationship Id="rId17" Type="http://schemas.openxmlformats.org/officeDocument/2006/relationships/hyperlink" Target="https://www.eia.gov/dnav/ng/hist/n3035tx3m.htm" TargetMode="External"/><Relationship Id="rId2" Type="http://schemas.openxmlformats.org/officeDocument/2006/relationships/hyperlink" Target="https://www.bp.com/en/global/corporate/investors/results-and-presentations/financial-disclosure-framework.html" TargetMode="External"/><Relationship Id="rId16" Type="http://schemas.openxmlformats.org/officeDocument/2006/relationships/hyperlink" Target="https://www.eia.gov/opendata/browser/electricity/retail-sales?frequency=annual&amp;data=price;&amp;facets=stateid;sectorid;&amp;stateid=TX;&amp;sectorid=IND;&amp;start=2015&amp;sortColumn=period;&amp;sortDirection=asc;" TargetMode="External"/><Relationship Id="rId20" Type="http://schemas.microsoft.com/office/2017/10/relationships/threadedComment" Target="../threadedComments/threadedComment1.xml"/><Relationship Id="rId1" Type="http://schemas.openxmlformats.org/officeDocument/2006/relationships/hyperlink" Target="https://www.total.com/investors/results-and-outlook/main-indicators-historical-information" TargetMode="External"/><Relationship Id="rId6" Type="http://schemas.openxmlformats.org/officeDocument/2006/relationships/hyperlink" Target="https://www.gov.uk/government/statistics/natural-gas-chapter-4-digest-of-united-kingdom-energy-statistics-dukes" TargetMode="External"/><Relationship Id="rId11" Type="http://schemas.openxmlformats.org/officeDocument/2006/relationships/hyperlink" Target="https://www.gov.uk/government/statistical-data-sets/gas-and-electricity-prices-in-the-non-domestic-sector" TargetMode="External"/><Relationship Id="rId5" Type="http://schemas.openxmlformats.org/officeDocument/2006/relationships/hyperlink" Target="https://www.gov.uk/government/statistics/oil-and-oil-products-section-3-energy-trends" TargetMode="External"/><Relationship Id="rId15" Type="http://schemas.openxmlformats.org/officeDocument/2006/relationships/hyperlink" Target="https://ec.europa.eu/eurostat/databrowser/view/nrg_pc_205__custom_17578261/default/table" TargetMode="External"/><Relationship Id="rId10" Type="http://schemas.openxmlformats.org/officeDocument/2006/relationships/hyperlink" Target="https://ec.europa.eu/eurostat/databrowser/view/nrg_pc_203__custom_17577866/default/table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investor.phillips66.com/financial-information/" TargetMode="External"/><Relationship Id="rId9" Type="http://schemas.openxmlformats.org/officeDocument/2006/relationships/hyperlink" Target="https://www.gov.uk/government/statistical-data-sets/gas-and-electricity-prices-in-the-non-domestic-sector" TargetMode="External"/><Relationship Id="rId14" Type="http://schemas.openxmlformats.org/officeDocument/2006/relationships/hyperlink" Target="https://icapcarbonaction.com/en/ets-price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oil-and-oil-products-section-3-energy-trends" TargetMode="External"/><Relationship Id="rId3" Type="http://schemas.openxmlformats.org/officeDocument/2006/relationships/hyperlink" Target="https://www.gov.uk/government/statistics/oil-and-oil-products-section-3-energy-trends" TargetMode="External"/><Relationship Id="rId7" Type="http://schemas.openxmlformats.org/officeDocument/2006/relationships/hyperlink" Target="https://www.gov.uk/government/statistics/oil-and-oil-products-section-3-energy-trends" TargetMode="External"/><Relationship Id="rId2" Type="http://schemas.openxmlformats.org/officeDocument/2006/relationships/hyperlink" Target="https://www.gov.uk/government/statistics/oil-and-oil-products-section-3-energy-trends" TargetMode="External"/><Relationship Id="rId1" Type="http://schemas.openxmlformats.org/officeDocument/2006/relationships/hyperlink" Target="https://www.gov.uk/government/statistics/petroleum-chapter-3-digest-of-united-kingdom-energy-statistics-dukes" TargetMode="External"/><Relationship Id="rId6" Type="http://schemas.openxmlformats.org/officeDocument/2006/relationships/hyperlink" Target="https://www.gov.uk/government/statistics/oil-and-oil-products-section-3-energy-trends" TargetMode="External"/><Relationship Id="rId5" Type="http://schemas.openxmlformats.org/officeDocument/2006/relationships/hyperlink" Target="https://www.gov.uk/government/statistics/petroleum-chapter-3-digest-of-united-kingdom-energy-statistics-dukes" TargetMode="External"/><Relationship Id="rId4" Type="http://schemas.openxmlformats.org/officeDocument/2006/relationships/hyperlink" Target="https://www.gov.uk/government/statistics/petroleum-chapter-3-digest-of-united-kingdom-energy-statistics-duke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a.gov/dnav/pet/PET_PRI_SPT_S1_M.htm" TargetMode="External"/><Relationship Id="rId3" Type="http://schemas.openxmlformats.org/officeDocument/2006/relationships/hyperlink" Target="https://www.skatteetaten.no/en/rates/mineral-product-tax/?year=2021" TargetMode="External"/><Relationship Id="rId7" Type="http://schemas.openxmlformats.org/officeDocument/2006/relationships/hyperlink" Target="https://www.bankofengland.co.uk/boeapps/database/fromshowcolumns.asp?Travel=NIxAZxRSxSUx&amp;FromSeries=1&amp;ToSeries=50&amp;DAT=RNG&amp;FD=1&amp;FM=Jan&amp;FY=2009&amp;TD=31&amp;TM=Dec&amp;TY=2019&amp;FNY=&amp;CSVF=TT&amp;html.x=97&amp;html.y=37&amp;C=ECW&amp;Filter=N" TargetMode="External"/><Relationship Id="rId12" Type="http://schemas.openxmlformats.org/officeDocument/2006/relationships/hyperlink" Target="https://forecourttrader.co.uk/reports/fuel-market-review-2024-reveals-resilient-forecourt-sector/695992.article" TargetMode="External"/><Relationship Id="rId2" Type="http://schemas.openxmlformats.org/officeDocument/2006/relationships/hyperlink" Target="https://energy.ec.europa.eu/data-and-analysis/weekly-oil-bulletin_en" TargetMode="External"/><Relationship Id="rId1" Type="http://schemas.openxmlformats.org/officeDocument/2006/relationships/hyperlink" Target="https://www.ssb.no/en/statbank/list/petroleumsalg/" TargetMode="External"/><Relationship Id="rId6" Type="http://schemas.openxmlformats.org/officeDocument/2006/relationships/hyperlink" Target="https://www.ecb.europa.eu/stats/policy_and_exchange_rates/euro_reference_exchange_rates/html/index.en.html" TargetMode="External"/><Relationship Id="rId11" Type="http://schemas.openxmlformats.org/officeDocument/2006/relationships/hyperlink" Target="https://www.gov.uk/government/statistics/weekly-road-fuel-prices" TargetMode="External"/><Relationship Id="rId5" Type="http://schemas.openxmlformats.org/officeDocument/2006/relationships/hyperlink" Target="https://www.eia.gov/tools/faqs/faq.php?id=10&amp;t=10" TargetMode="External"/><Relationship Id="rId10" Type="http://schemas.openxmlformats.org/officeDocument/2006/relationships/hyperlink" Target="https://www.gov.uk/government/statistics/weekly-road-fuel-prices" TargetMode="External"/><Relationship Id="rId4" Type="http://schemas.openxmlformats.org/officeDocument/2006/relationships/hyperlink" Target="https://www.eia.gov/dnav/pet/pet_pri_gnd_dcus_nus_w.htm" TargetMode="External"/><Relationship Id="rId9" Type="http://schemas.openxmlformats.org/officeDocument/2006/relationships/hyperlink" Target="https://www.gov.uk/government/statistics/weekly-road-fuel-price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energy-chapter-1-digest-of-united-kingdom-energy-statistics-dukes" TargetMode="External"/><Relationship Id="rId3" Type="http://schemas.openxmlformats.org/officeDocument/2006/relationships/hyperlink" Target="https://www.gov.uk/government/collections/renewable-fuel-statistics" TargetMode="External"/><Relationship Id="rId7" Type="http://schemas.openxmlformats.org/officeDocument/2006/relationships/hyperlink" Target="https://www.gov.uk/government/collections/renewable-fuel-statistics" TargetMode="External"/><Relationship Id="rId12" Type="http://schemas.openxmlformats.org/officeDocument/2006/relationships/hyperlink" Target="https://www.gov.uk/government/statistics/renewable-fuel-statistics-2023-fourth-provisional-release" TargetMode="External"/><Relationship Id="rId2" Type="http://schemas.openxmlformats.org/officeDocument/2006/relationships/hyperlink" Target="https://www.gov.uk/government/collections/renewable-fuel-statistics" TargetMode="External"/><Relationship Id="rId1" Type="http://schemas.openxmlformats.org/officeDocument/2006/relationships/hyperlink" Target="https://www.gov.uk/government/collections/renewable-fuel-statistics" TargetMode="External"/><Relationship Id="rId6" Type="http://schemas.openxmlformats.org/officeDocument/2006/relationships/hyperlink" Target="https://www.gov.uk/government/collections/renewable-fuel-statistics" TargetMode="External"/><Relationship Id="rId11" Type="http://schemas.openxmlformats.org/officeDocument/2006/relationships/hyperlink" Target="https://www.gov.uk/government/consultations/pathway-to-net-zero-aviation-developing-the-uk-sustainable-aviation-fuel-mandate" TargetMode="External"/><Relationship Id="rId5" Type="http://schemas.openxmlformats.org/officeDocument/2006/relationships/hyperlink" Target="https://www.gov.uk/government/collections/renewable-fuel-statistics" TargetMode="External"/><Relationship Id="rId10" Type="http://schemas.openxmlformats.org/officeDocument/2006/relationships/hyperlink" Target="https://www.gov.uk/government/statistics/renewable-fuel-statistics-2023-fourth-provisional-release" TargetMode="External"/><Relationship Id="rId4" Type="http://schemas.openxmlformats.org/officeDocument/2006/relationships/hyperlink" Target="https://www.gov.uk/government/collections/renewable-fuel-statistics" TargetMode="External"/><Relationship Id="rId9" Type="http://schemas.openxmlformats.org/officeDocument/2006/relationships/hyperlink" Target="https://www.gov.uk/government/consultations/pathway-to-net-zero-aviation-developing-the-uk-sustainable-aviation-fuel-mandate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al-data-sets/env01-emissions-of-air-pollutants" TargetMode="External"/><Relationship Id="rId13" Type="http://schemas.openxmlformats.org/officeDocument/2006/relationships/hyperlink" Target="https://www.gov.uk/government/statistical-data-sets/env01-emissions-of-air-pollutants" TargetMode="External"/><Relationship Id="rId3" Type="http://schemas.openxmlformats.org/officeDocument/2006/relationships/hyperlink" Target="https://data.gov.uk/dataset/9568363e-57e5-4c33-9e00-31dc528fcc5a/final-uk-greenhouse-gas-emissions-national-statistics" TargetMode="External"/><Relationship Id="rId7" Type="http://schemas.openxmlformats.org/officeDocument/2006/relationships/hyperlink" Target="https://www.data.gov.uk/dataset/9568363e-57e5-4c33-9e00-31dc528fcc5a/uk-greenhouse-gas-emissions-final" TargetMode="External"/><Relationship Id="rId12" Type="http://schemas.openxmlformats.org/officeDocument/2006/relationships/hyperlink" Target="https://www.gov.uk/government/statistical-data-sets/env01-emissions-of-air-pollutants" TargetMode="External"/><Relationship Id="rId17" Type="http://schemas.openxmlformats.org/officeDocument/2006/relationships/hyperlink" Target="https://www.gov.uk/government/statistics/uks-carbon-footprint?utm_medium=email&amp;utm_campaign=govuk-notifications-topic&amp;utm_source=0b6647c9-e7dd-482f-95cd-f24932f6fca0&amp;utm_content=daily" TargetMode="External"/><Relationship Id="rId2" Type="http://schemas.openxmlformats.org/officeDocument/2006/relationships/hyperlink" Target="https://data.gov.uk/dataset/9568363e-57e5-4c33-9e00-31dc528fcc5a/final-uk-greenhouse-gas-emissions-national-statistics" TargetMode="External"/><Relationship Id="rId16" Type="http://schemas.openxmlformats.org/officeDocument/2006/relationships/hyperlink" Target="https://www.data.gov.uk/dataset/9568363e-57e5-4c33-9e00-31dc528fcc5a/uk-greenhouse-gas-emissions-final" TargetMode="External"/><Relationship Id="rId1" Type="http://schemas.openxmlformats.org/officeDocument/2006/relationships/hyperlink" Target="https://www.gov.uk/government/statistical-data-sets/env02-air-quality-statistics" TargetMode="External"/><Relationship Id="rId6" Type="http://schemas.openxmlformats.org/officeDocument/2006/relationships/hyperlink" Target="https://www.data.gov.uk/dataset/9568363e-57e5-4c33-9e00-31dc528fcc5a/uk-greenhouse-gas-emissions-final" TargetMode="External"/><Relationship Id="rId11" Type="http://schemas.openxmlformats.org/officeDocument/2006/relationships/hyperlink" Target="https://www.gov.uk/government/statistical-data-sets/env01-emissions-of-air-pollutants" TargetMode="External"/><Relationship Id="rId5" Type="http://schemas.openxmlformats.org/officeDocument/2006/relationships/hyperlink" Target="https://www.data.gov.uk/dataset/9568363e-57e5-4c33-9e00-31dc528fcc5a/uk-greenhouse-gas-emissions-final" TargetMode="External"/><Relationship Id="rId15" Type="http://schemas.openxmlformats.org/officeDocument/2006/relationships/hyperlink" Target="https://naei.beis.gov.uk/data/pivot-archive" TargetMode="External"/><Relationship Id="rId10" Type="http://schemas.openxmlformats.org/officeDocument/2006/relationships/hyperlink" Target="https://www.gov.uk/government/statistical-data-sets/env01-emissions-of-air-pollutants" TargetMode="External"/><Relationship Id="rId4" Type="http://schemas.openxmlformats.org/officeDocument/2006/relationships/hyperlink" Target="https://data.gov.uk/dataset/9568363e-57e5-4c33-9e00-31dc528fcc5a/final-uk-greenhouse-gas-emissions-national-statistics" TargetMode="External"/><Relationship Id="rId9" Type="http://schemas.openxmlformats.org/officeDocument/2006/relationships/hyperlink" Target="https://www.gov.uk/government/statistical-data-sets/env01-emissions-of-air-pollutants" TargetMode="External"/><Relationship Id="rId14" Type="http://schemas.openxmlformats.org/officeDocument/2006/relationships/hyperlink" Target="https://naei.beis.gov.uk/data/pivot-archiv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media/66437bbaae748c43d3793ae2/veh1153.ods" TargetMode="External"/><Relationship Id="rId2" Type="http://schemas.openxmlformats.org/officeDocument/2006/relationships/hyperlink" Target="https://www.gov.uk/government/statistical-data-sets/vehicle-licensing-statistics-data-tables" TargetMode="External"/><Relationship Id="rId1" Type="http://schemas.openxmlformats.org/officeDocument/2006/relationships/hyperlink" Target="https://www.gov.uk/government/statistical-data-sets/road-traffic-statistics-tra" TargetMode="External"/><Relationship Id="rId6" Type="http://schemas.openxmlformats.org/officeDocument/2006/relationships/hyperlink" Target="https://www.zap-map.com/ev-stats/how-many-charging-points/" TargetMode="External"/><Relationship Id="rId5" Type="http://schemas.openxmlformats.org/officeDocument/2006/relationships/hyperlink" Target="https://forecourttrader.co.uk/news/fuel-market-review?adredir=1" TargetMode="External"/><Relationship Id="rId4" Type="http://schemas.openxmlformats.org/officeDocument/2006/relationships/hyperlink" Target="https://www.gov.uk/government/statistical-data-sets/vehicle-licensing-statistics-data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63F3-5406-BD40-A0AC-6EA0385F2503}">
  <dimension ref="A1:AZ500"/>
  <sheetViews>
    <sheetView workbookViewId="0">
      <selection activeCell="C17" sqref="C17"/>
    </sheetView>
  </sheetViews>
  <sheetFormatPr baseColWidth="10" defaultColWidth="11" defaultRowHeight="19"/>
  <cols>
    <col min="1" max="1" width="11" style="2"/>
    <col min="2" max="2" width="36" style="2" bestFit="1" customWidth="1"/>
    <col min="3" max="16384" width="11" style="2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5">
      <c r="A4" s="1"/>
      <c r="B4" s="15" t="s">
        <v>756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20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5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0" thickBot="1">
      <c r="A7" s="1"/>
      <c r="B7" s="7" t="s">
        <v>0</v>
      </c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9" t="s">
        <v>1</v>
      </c>
      <c r="C8" s="10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11" t="s">
        <v>2</v>
      </c>
      <c r="C9" s="12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11" t="s">
        <v>3</v>
      </c>
      <c r="C10" s="12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11" t="s">
        <v>4</v>
      </c>
      <c r="C11" s="12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>
      <c r="A12" s="1"/>
      <c r="B12" s="11" t="s">
        <v>5</v>
      </c>
      <c r="C12" s="12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11" t="s">
        <v>6</v>
      </c>
      <c r="C13" s="12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1" t="s">
        <v>7</v>
      </c>
      <c r="C14" s="12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1" t="s">
        <v>8</v>
      </c>
      <c r="C15" s="12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1" t="s">
        <v>9</v>
      </c>
      <c r="C16" s="12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0" thickBot="1">
      <c r="A17" s="1"/>
      <c r="B17" s="13" t="s">
        <v>10</v>
      </c>
      <c r="C17" s="14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</sheetData>
  <hyperlinks>
    <hyperlink ref="B8" location="Notes!A1" display="Notes" xr:uid="{A444CA61-83C3-FD4C-BAB5-4E2163E328FD}"/>
    <hyperlink ref="B9" location="Economics!A1" display="Economics" xr:uid="{9EF04FE1-7E0D-ED49-9765-05C1C67FD351}"/>
    <hyperlink ref="B10" location="Refining!A1" display="Refining" xr:uid="{E19E86E5-5C98-D24B-BA4A-4A95B6B52374}"/>
    <hyperlink ref="B11" location="'H&amp;S'!A1" display="Health and Safety" xr:uid="{8711C93C-3277-D042-A21C-5490FB1D0208}"/>
    <hyperlink ref="B12" location="Products!A1" display="Products" xr:uid="{C8A57370-CFF9-6645-9E5F-3B4C9CFF99D5}"/>
    <hyperlink ref="B13" location="Retail!A1" display="Retail" xr:uid="{490B55A2-575B-DE45-AA52-78DB624D5E0D}"/>
    <hyperlink ref="B14" location="'Renewable Fuels'!A1" display="Renewable Fuels" xr:uid="{A2EB05F9-3561-6045-B025-234043E7DA4C}"/>
    <hyperlink ref="B15" location="Environment!A1" display="Environment" xr:uid="{088F6553-EFD2-8F4F-BA9E-D888AAD0F922}"/>
    <hyperlink ref="B16" location="Mobility!A1" display="Mobility" xr:uid="{40BA3DAC-B9E0-164F-B271-D1E26BAFDF56}"/>
    <hyperlink ref="B17" location="Conversions!A1" display="Conversions" xr:uid="{FEA88AD5-E2DB-414C-8B6F-96A6E4E1AFC7}"/>
    <hyperlink ref="C8" location="Notes!A1" display="Notes!A1" xr:uid="{87D23F41-F92C-3A44-A8A5-F6DFEF65988B}"/>
    <hyperlink ref="C9" location="Economics!A1" display="Economics!A1" xr:uid="{F3DDFADF-23AB-4045-81C5-539548B96AAA}"/>
    <hyperlink ref="C10" location="Economics!A1" display="Economics!A1" xr:uid="{428DEB98-A823-564F-9782-3FE3DDE64740}"/>
    <hyperlink ref="C11" location="'H&amp;S'!A1" display="'H&amp;S'!A1" xr:uid="{F99435DC-0411-CF4D-BCD8-5F222D1150C7}"/>
    <hyperlink ref="C12" location="Products!A1" display="Products!A1" xr:uid="{60F8AB9C-E42E-B64E-ACC6-062B73E22D74}"/>
    <hyperlink ref="C13" location="Retail!A1" display="Retail!A1" xr:uid="{F76BE292-C3FF-E944-B0C2-A4D9479B89C2}"/>
    <hyperlink ref="C14" location="'Renewable Fuels'!A1" display="'Renewable Fuels'!A1" xr:uid="{385237CB-98F1-5B4F-B4D7-1346DDC8D9D1}"/>
    <hyperlink ref="C15" location="Environment!A1" display="Environment!A1" xr:uid="{3D576D55-CD8B-9449-B262-32227D5B9A45}"/>
    <hyperlink ref="C16" location="Mobility!A1" display="Mobility!A1" xr:uid="{030DD410-F86C-C547-BE34-F9B6805BAAA7}"/>
    <hyperlink ref="C17" location="Conversions!A1" display="Conversions!A1" xr:uid="{DCFBE970-4A99-8F44-9935-5A6D4DE4A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7D3D-AE32-9B46-BF3B-4C54F66F3002}">
  <dimension ref="A1:AZ499"/>
  <sheetViews>
    <sheetView topLeftCell="A2" workbookViewId="0">
      <selection activeCell="F19" sqref="F19"/>
    </sheetView>
  </sheetViews>
  <sheetFormatPr baseColWidth="10" defaultColWidth="11" defaultRowHeight="17"/>
  <cols>
    <col min="1" max="16384" width="11" style="259"/>
  </cols>
  <sheetData>
    <row r="1" spans="1:52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</row>
    <row r="3" spans="1:52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</row>
    <row r="4" spans="1:52">
      <c r="A4" s="258"/>
      <c r="B4" s="258" t="s">
        <v>11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</row>
    <row r="5" spans="1:52">
      <c r="A5" s="258"/>
      <c r="B5" s="260">
        <v>1</v>
      </c>
      <c r="C5" s="258" t="s">
        <v>721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</row>
    <row r="6" spans="1:52">
      <c r="A6" s="258"/>
      <c r="B6" s="260">
        <v>2</v>
      </c>
      <c r="C6" s="258" t="s">
        <v>12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</row>
    <row r="7" spans="1:52">
      <c r="A7" s="258"/>
      <c r="B7" s="260">
        <v>3</v>
      </c>
      <c r="C7" s="258" t="s">
        <v>724</v>
      </c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</row>
    <row r="8" spans="1:52">
      <c r="A8" s="258"/>
      <c r="B8" s="260">
        <v>4</v>
      </c>
      <c r="C8" s="258" t="s">
        <v>725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</row>
    <row r="9" spans="1:52">
      <c r="A9" s="258"/>
      <c r="B9" s="260">
        <v>5</v>
      </c>
      <c r="C9" s="258" t="s">
        <v>729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</row>
    <row r="10" spans="1:52">
      <c r="A10" s="258"/>
      <c r="B10" s="260">
        <v>6</v>
      </c>
      <c r="C10" s="258" t="s">
        <v>13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</row>
    <row r="11" spans="1:52">
      <c r="A11" s="258"/>
      <c r="B11" s="260">
        <v>7</v>
      </c>
      <c r="C11" s="258" t="s">
        <v>14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</row>
    <row r="12" spans="1:52">
      <c r="A12" s="258"/>
      <c r="B12" s="260">
        <v>8</v>
      </c>
      <c r="C12" s="258" t="s">
        <v>15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</row>
    <row r="13" spans="1:52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</row>
    <row r="14" spans="1:52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</row>
    <row r="15" spans="1:52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</row>
    <row r="16" spans="1:52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</row>
    <row r="17" spans="1:52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</row>
    <row r="18" spans="1:52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</row>
    <row r="19" spans="1:52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</row>
    <row r="20" spans="1:52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</row>
    <row r="21" spans="1:52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</row>
    <row r="22" spans="1:52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</row>
    <row r="23" spans="1:52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</row>
    <row r="24" spans="1:52">
      <c r="A24" s="258"/>
      <c r="B24" s="258"/>
      <c r="C24" s="258"/>
      <c r="D24" s="258"/>
      <c r="E24" s="258"/>
      <c r="F24" s="261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</row>
    <row r="25" spans="1:52">
      <c r="A25" s="258"/>
      <c r="B25" s="258"/>
      <c r="C25" s="258"/>
      <c r="D25" s="258"/>
      <c r="E25" s="258"/>
      <c r="F25" s="261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</row>
    <row r="26" spans="1:52">
      <c r="A26" s="258"/>
      <c r="B26" s="258"/>
      <c r="C26" s="258"/>
      <c r="D26" s="258"/>
      <c r="E26" s="258"/>
      <c r="F26" s="261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</row>
    <row r="27" spans="1:52">
      <c r="A27" s="258"/>
      <c r="B27" s="258"/>
      <c r="C27" s="258"/>
      <c r="D27" s="258"/>
      <c r="E27" s="258"/>
      <c r="F27" s="261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</row>
    <row r="28" spans="1:52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</row>
    <row r="29" spans="1:52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</row>
    <row r="30" spans="1:52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</row>
    <row r="31" spans="1:52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</row>
    <row r="32" spans="1:52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</row>
    <row r="33" spans="1:52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</row>
    <row r="34" spans="1:52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</row>
    <row r="35" spans="1:52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</row>
    <row r="36" spans="1:52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</row>
    <row r="37" spans="1:52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</row>
    <row r="38" spans="1:52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</row>
    <row r="39" spans="1:52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</row>
    <row r="40" spans="1:52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</row>
    <row r="41" spans="1:52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</row>
    <row r="42" spans="1:52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</row>
    <row r="43" spans="1:52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</row>
    <row r="44" spans="1:52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</row>
    <row r="45" spans="1:52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</row>
    <row r="46" spans="1:52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</row>
    <row r="47" spans="1:52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</row>
    <row r="48" spans="1:52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</row>
    <row r="49" spans="1:52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</row>
    <row r="50" spans="1:52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</row>
    <row r="51" spans="1:52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</row>
    <row r="52" spans="1:52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</row>
    <row r="53" spans="1:52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</row>
    <row r="54" spans="1:52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</row>
    <row r="55" spans="1:52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</row>
    <row r="56" spans="1:52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</row>
    <row r="57" spans="1:52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</row>
    <row r="58" spans="1:52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</row>
    <row r="59" spans="1:52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</row>
    <row r="60" spans="1:52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</row>
    <row r="61" spans="1:52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</row>
    <row r="62" spans="1:52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</row>
    <row r="63" spans="1:52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</row>
    <row r="64" spans="1:52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</row>
    <row r="65" spans="1:52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</row>
    <row r="66" spans="1:52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</row>
    <row r="67" spans="1:52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</row>
    <row r="68" spans="1:52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</row>
    <row r="69" spans="1:52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</row>
    <row r="70" spans="1:52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</row>
    <row r="71" spans="1:52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</row>
    <row r="72" spans="1:52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</row>
    <row r="73" spans="1:52">
      <c r="A73" s="258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</row>
    <row r="74" spans="1:52">
      <c r="A74" s="258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</row>
    <row r="75" spans="1:52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</row>
    <row r="76" spans="1:52">
      <c r="A76" s="258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</row>
    <row r="77" spans="1:52">
      <c r="A77" s="258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</row>
    <row r="78" spans="1:52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</row>
    <row r="79" spans="1:52">
      <c r="A79" s="258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</row>
    <row r="80" spans="1:52">
      <c r="A80" s="258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</row>
    <row r="81" spans="1:52">
      <c r="A81" s="258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</row>
    <row r="82" spans="1:52">
      <c r="A82" s="258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</row>
    <row r="83" spans="1:52">
      <c r="A83" s="258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</row>
    <row r="84" spans="1:52">
      <c r="A84" s="258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</row>
    <row r="85" spans="1:52">
      <c r="A85" s="258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</row>
    <row r="86" spans="1:52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</row>
    <row r="87" spans="1:52">
      <c r="A87" s="258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</row>
    <row r="88" spans="1:52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</row>
    <row r="89" spans="1:52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</row>
    <row r="90" spans="1:52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</row>
    <row r="91" spans="1:52">
      <c r="A91" s="258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</row>
    <row r="92" spans="1:52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</row>
    <row r="93" spans="1:52">
      <c r="A93" s="258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</row>
    <row r="94" spans="1:52">
      <c r="A94" s="258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</row>
    <row r="95" spans="1:52">
      <c r="A95" s="258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</row>
    <row r="96" spans="1:52">
      <c r="A96" s="258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</row>
    <row r="97" spans="1:52">
      <c r="A97" s="258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</row>
    <row r="98" spans="1:52">
      <c r="A98" s="258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</row>
    <row r="99" spans="1:52">
      <c r="A99" s="258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</row>
    <row r="100" spans="1:52">
      <c r="A100" s="258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</row>
    <row r="101" spans="1:52">
      <c r="A101" s="258"/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</row>
    <row r="102" spans="1:52">
      <c r="A102" s="258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</row>
    <row r="103" spans="1:52">
      <c r="A103" s="258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</row>
    <row r="104" spans="1:52">
      <c r="A104" s="258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</row>
    <row r="105" spans="1:52">
      <c r="A105" s="258"/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</row>
    <row r="106" spans="1:52">
      <c r="A106" s="258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</row>
    <row r="107" spans="1:52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</row>
    <row r="108" spans="1:52">
      <c r="A108" s="258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</row>
    <row r="109" spans="1:52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</row>
    <row r="110" spans="1:52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</row>
    <row r="111" spans="1:52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</row>
    <row r="112" spans="1:52">
      <c r="A112" s="258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</row>
    <row r="113" spans="1:52">
      <c r="A113" s="258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</row>
    <row r="114" spans="1:52">
      <c r="A114" s="258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</row>
    <row r="115" spans="1:52">
      <c r="A115" s="258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</row>
    <row r="116" spans="1:52">
      <c r="A116" s="258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8"/>
      <c r="AZ116" s="258"/>
    </row>
    <row r="117" spans="1:52">
      <c r="A117" s="258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</row>
    <row r="118" spans="1:52">
      <c r="A118" s="258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</row>
    <row r="119" spans="1:52">
      <c r="A119" s="258"/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</row>
    <row r="120" spans="1:52">
      <c r="A120" s="258"/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</row>
    <row r="121" spans="1:52">
      <c r="A121" s="25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</row>
    <row r="122" spans="1:52">
      <c r="A122" s="25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</row>
    <row r="123" spans="1:52">
      <c r="A123" s="25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</row>
    <row r="124" spans="1:52">
      <c r="A124" s="258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</row>
    <row r="125" spans="1:52">
      <c r="A125" s="258"/>
      <c r="B125" s="258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</row>
    <row r="126" spans="1:52">
      <c r="A126" s="258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</row>
    <row r="127" spans="1:52">
      <c r="A127" s="258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</row>
    <row r="128" spans="1:52">
      <c r="A128" s="258"/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</row>
    <row r="129" spans="1:52">
      <c r="A129" s="258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</row>
    <row r="130" spans="1:52">
      <c r="A130" s="258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</row>
    <row r="131" spans="1:52">
      <c r="A131" s="258"/>
      <c r="B131" s="258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</row>
    <row r="132" spans="1:52">
      <c r="A132" s="258"/>
      <c r="B132" s="258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</row>
    <row r="133" spans="1:52">
      <c r="A133" s="258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</row>
    <row r="134" spans="1:52">
      <c r="A134" s="258"/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</row>
    <row r="135" spans="1:52">
      <c r="A135" s="258"/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</row>
    <row r="136" spans="1:52">
      <c r="A136" s="258"/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</row>
    <row r="137" spans="1:52">
      <c r="A137" s="258"/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</row>
    <row r="138" spans="1:52">
      <c r="A138" s="258"/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</row>
    <row r="139" spans="1:52">
      <c r="A139" s="258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</row>
    <row r="140" spans="1:52">
      <c r="A140" s="258"/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</row>
    <row r="141" spans="1:52">
      <c r="A141" s="258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</row>
    <row r="142" spans="1:52">
      <c r="A142" s="258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</row>
    <row r="143" spans="1:52">
      <c r="A143" s="258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</row>
    <row r="144" spans="1:52">
      <c r="A144" s="258"/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</row>
    <row r="145" spans="1:52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</row>
    <row r="146" spans="1:52">
      <c r="A146" s="258"/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</row>
    <row r="147" spans="1:52">
      <c r="A147" s="258"/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</row>
    <row r="148" spans="1:52">
      <c r="A148" s="258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</row>
    <row r="149" spans="1:52">
      <c r="A149" s="258"/>
      <c r="B149" s="258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</row>
    <row r="150" spans="1:52">
      <c r="A150" s="258"/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</row>
    <row r="151" spans="1:52">
      <c r="A151" s="258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</row>
    <row r="152" spans="1:52">
      <c r="A152" s="258"/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</row>
    <row r="153" spans="1:52">
      <c r="A153" s="258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</row>
    <row r="154" spans="1:52">
      <c r="A154" s="258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</row>
    <row r="155" spans="1:52">
      <c r="A155" s="258"/>
      <c r="B155" s="258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</row>
    <row r="156" spans="1:52">
      <c r="A156" s="258"/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</row>
    <row r="157" spans="1:52">
      <c r="A157" s="258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</row>
    <row r="158" spans="1:52">
      <c r="A158" s="258"/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</row>
    <row r="159" spans="1:52">
      <c r="A159" s="258"/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258"/>
      <c r="AY159" s="258"/>
      <c r="AZ159" s="258"/>
    </row>
    <row r="160" spans="1:52">
      <c r="A160" s="258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</row>
    <row r="161" spans="1:52">
      <c r="A161" s="258"/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</row>
    <row r="162" spans="1:52">
      <c r="A162" s="258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</row>
    <row r="163" spans="1:52">
      <c r="A163" s="258"/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</row>
    <row r="164" spans="1:52">
      <c r="A164" s="258"/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</row>
    <row r="165" spans="1:52">
      <c r="A165" s="258"/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</row>
    <row r="166" spans="1:52">
      <c r="A166" s="258"/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</row>
    <row r="167" spans="1:52">
      <c r="A167" s="258"/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</row>
    <row r="168" spans="1:52">
      <c r="A168" s="258"/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</row>
    <row r="169" spans="1:52">
      <c r="A169" s="258"/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</row>
    <row r="170" spans="1:52">
      <c r="A170" s="258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</row>
    <row r="171" spans="1:52">
      <c r="A171" s="258"/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</row>
    <row r="172" spans="1:52">
      <c r="A172" s="258"/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</row>
    <row r="173" spans="1:52">
      <c r="A173" s="258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</row>
    <row r="174" spans="1:52">
      <c r="A174" s="258"/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</row>
    <row r="175" spans="1:52">
      <c r="A175" s="258"/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</row>
    <row r="176" spans="1:52">
      <c r="A176" s="258"/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</row>
    <row r="177" spans="1:52">
      <c r="A177" s="258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</row>
    <row r="178" spans="1:52">
      <c r="A178" s="258"/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</row>
    <row r="179" spans="1:52">
      <c r="A179" s="258"/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</row>
    <row r="180" spans="1:52">
      <c r="A180" s="258"/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</row>
    <row r="181" spans="1:52">
      <c r="A181" s="258"/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</row>
    <row r="182" spans="1:52">
      <c r="A182" s="258"/>
      <c r="B182" s="258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</row>
    <row r="183" spans="1:52">
      <c r="A183" s="258"/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</row>
    <row r="184" spans="1:52">
      <c r="A184" s="258"/>
      <c r="B184" s="258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</row>
    <row r="185" spans="1:52">
      <c r="A185" s="258"/>
      <c r="B185" s="258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</row>
    <row r="186" spans="1:52">
      <c r="A186" s="258"/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</row>
    <row r="187" spans="1:52">
      <c r="A187" s="258"/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</row>
    <row r="188" spans="1:52">
      <c r="A188" s="258"/>
      <c r="B188" s="258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</row>
    <row r="189" spans="1:52">
      <c r="A189" s="258"/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</row>
    <row r="190" spans="1:52">
      <c r="A190" s="258"/>
      <c r="B190" s="258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</row>
    <row r="191" spans="1:52">
      <c r="A191" s="258"/>
      <c r="B191" s="258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</row>
    <row r="192" spans="1:52">
      <c r="A192" s="258"/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</row>
    <row r="193" spans="1:52">
      <c r="A193" s="258"/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</row>
    <row r="194" spans="1:52">
      <c r="A194" s="258"/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</row>
    <row r="195" spans="1:52">
      <c r="A195" s="258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</row>
    <row r="196" spans="1:52">
      <c r="A196" s="258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</row>
    <row r="197" spans="1:52">
      <c r="A197" s="258"/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</row>
    <row r="198" spans="1:52">
      <c r="A198" s="258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</row>
    <row r="199" spans="1:52">
      <c r="A199" s="258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</row>
    <row r="200" spans="1:52">
      <c r="A200" s="258"/>
      <c r="B200" s="258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</row>
    <row r="201" spans="1:52">
      <c r="A201" s="258"/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</row>
    <row r="202" spans="1:52">
      <c r="A202" s="258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</row>
    <row r="203" spans="1:52">
      <c r="A203" s="258"/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</row>
    <row r="204" spans="1:52">
      <c r="A204" s="258"/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</row>
    <row r="205" spans="1:52">
      <c r="A205" s="258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</row>
    <row r="206" spans="1:52">
      <c r="A206" s="258"/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</row>
    <row r="207" spans="1:52">
      <c r="A207" s="258"/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</row>
    <row r="208" spans="1:52">
      <c r="A208" s="258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</row>
    <row r="209" spans="1:52">
      <c r="A209" s="258"/>
      <c r="B209" s="258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</row>
    <row r="210" spans="1:52">
      <c r="A210" s="258"/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</row>
    <row r="211" spans="1:52">
      <c r="A211" s="258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  <c r="AY211" s="258"/>
      <c r="AZ211" s="258"/>
    </row>
    <row r="212" spans="1:52">
      <c r="A212" s="258"/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</row>
    <row r="213" spans="1:52">
      <c r="A213" s="258"/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  <c r="AY213" s="258"/>
      <c r="AZ213" s="258"/>
    </row>
    <row r="214" spans="1:52">
      <c r="A214" s="258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  <c r="AX214" s="258"/>
      <c r="AY214" s="258"/>
      <c r="AZ214" s="258"/>
    </row>
    <row r="215" spans="1:52">
      <c r="A215" s="258"/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</row>
    <row r="216" spans="1:52">
      <c r="A216" s="258"/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</row>
    <row r="217" spans="1:52">
      <c r="A217" s="258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</row>
    <row r="218" spans="1:52">
      <c r="A218" s="258"/>
      <c r="B218" s="258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</row>
    <row r="219" spans="1:52">
      <c r="A219" s="258"/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</row>
    <row r="220" spans="1:52">
      <c r="A220" s="258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</row>
    <row r="221" spans="1:52">
      <c r="A221" s="258"/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</row>
    <row r="222" spans="1:52">
      <c r="A222" s="258"/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</row>
    <row r="223" spans="1:52">
      <c r="A223" s="258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</row>
    <row r="224" spans="1:52">
      <c r="A224" s="258"/>
      <c r="B224" s="258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</row>
    <row r="225" spans="1:52">
      <c r="A225" s="258"/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</row>
    <row r="226" spans="1:52">
      <c r="A226" s="258"/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</row>
    <row r="227" spans="1:52">
      <c r="A227" s="258"/>
      <c r="B227" s="258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</row>
    <row r="228" spans="1:52">
      <c r="A228" s="258"/>
      <c r="B228" s="258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</row>
    <row r="229" spans="1:52">
      <c r="A229" s="258"/>
      <c r="B229" s="258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</row>
    <row r="230" spans="1:52">
      <c r="A230" s="258"/>
      <c r="B230" s="258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</row>
    <row r="231" spans="1:52">
      <c r="A231" s="258"/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</row>
    <row r="232" spans="1:52">
      <c r="A232" s="258"/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</row>
    <row r="233" spans="1:52">
      <c r="A233" s="258"/>
      <c r="B233" s="258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</row>
    <row r="234" spans="1:52">
      <c r="A234" s="258"/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</row>
    <row r="235" spans="1:52">
      <c r="A235" s="258"/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</row>
    <row r="236" spans="1:52">
      <c r="A236" s="258"/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</row>
    <row r="237" spans="1:52">
      <c r="A237" s="258"/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</row>
    <row r="238" spans="1:52">
      <c r="A238" s="258"/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58"/>
    </row>
    <row r="239" spans="1:52">
      <c r="A239" s="258"/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</row>
    <row r="240" spans="1:52">
      <c r="A240" s="258"/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</row>
    <row r="241" spans="1:52">
      <c r="A241" s="258"/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58"/>
    </row>
    <row r="242" spans="1:52">
      <c r="A242" s="258"/>
      <c r="B242" s="258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</row>
    <row r="243" spans="1:52">
      <c r="A243" s="258"/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</row>
    <row r="244" spans="1:52">
      <c r="A244" s="258"/>
      <c r="B244" s="258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58"/>
    </row>
    <row r="245" spans="1:52">
      <c r="A245" s="258"/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  <c r="AX245" s="258"/>
      <c r="AY245" s="258"/>
      <c r="AZ245" s="258"/>
    </row>
    <row r="246" spans="1:52">
      <c r="A246" s="258"/>
      <c r="B246" s="258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</row>
    <row r="247" spans="1:52">
      <c r="A247" s="258"/>
      <c r="B247" s="258"/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</row>
    <row r="248" spans="1:52">
      <c r="A248" s="258"/>
      <c r="B248" s="258"/>
      <c r="C248" s="258"/>
      <c r="D248" s="258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</row>
    <row r="249" spans="1:52">
      <c r="A249" s="258"/>
      <c r="B249" s="258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</row>
    <row r="250" spans="1:52">
      <c r="A250" s="258"/>
      <c r="B250" s="258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</row>
    <row r="251" spans="1:5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</row>
    <row r="252" spans="1:52">
      <c r="A252" s="258"/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</row>
    <row r="253" spans="1:52">
      <c r="A253" s="258"/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</row>
    <row r="254" spans="1:52">
      <c r="A254" s="258"/>
      <c r="B254" s="258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</row>
    <row r="255" spans="1:52">
      <c r="A255" s="258"/>
      <c r="B255" s="258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</row>
    <row r="256" spans="1:52">
      <c r="A256" s="258"/>
      <c r="B256" s="258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58"/>
      <c r="AZ256" s="258"/>
    </row>
    <row r="257" spans="1:52">
      <c r="A257" s="258"/>
      <c r="B257" s="258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</row>
    <row r="258" spans="1:52">
      <c r="A258" s="258"/>
      <c r="B258" s="258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</row>
    <row r="259" spans="1:52">
      <c r="A259" s="258"/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8"/>
      <c r="AZ259" s="258"/>
    </row>
    <row r="260" spans="1:52">
      <c r="A260" s="258"/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</row>
    <row r="261" spans="1:52">
      <c r="A261" s="258"/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</row>
    <row r="262" spans="1:52">
      <c r="A262" s="258"/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</row>
    <row r="263" spans="1:52">
      <c r="A263" s="258"/>
      <c r="B263" s="258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  <c r="Z263" s="258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58"/>
      <c r="AZ263" s="258"/>
    </row>
    <row r="264" spans="1:52">
      <c r="A264" s="258"/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58"/>
      <c r="AZ264" s="258"/>
    </row>
    <row r="265" spans="1:52">
      <c r="A265" s="258"/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</row>
    <row r="266" spans="1:52">
      <c r="A266" s="258"/>
      <c r="B266" s="258"/>
      <c r="C266" s="258"/>
      <c r="D266" s="258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  <c r="Z266" s="258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58"/>
      <c r="AX266" s="258"/>
      <c r="AY266" s="258"/>
      <c r="AZ266" s="258"/>
    </row>
    <row r="267" spans="1:52">
      <c r="A267" s="258"/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  <c r="Z267" s="258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  <c r="AX267" s="258"/>
      <c r="AY267" s="258"/>
      <c r="AZ267" s="258"/>
    </row>
    <row r="268" spans="1:52">
      <c r="A268" s="258"/>
      <c r="B268" s="258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</row>
    <row r="269" spans="1:52">
      <c r="A269" s="258"/>
      <c r="B269" s="258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  <c r="Z269" s="258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  <c r="AM269" s="258"/>
      <c r="AN269" s="258"/>
      <c r="AO269" s="258"/>
      <c r="AP269" s="258"/>
      <c r="AQ269" s="258"/>
      <c r="AR269" s="258"/>
      <c r="AS269" s="258"/>
      <c r="AT269" s="258"/>
      <c r="AU269" s="258"/>
      <c r="AV269" s="258"/>
      <c r="AW269" s="258"/>
      <c r="AX269" s="258"/>
      <c r="AY269" s="258"/>
      <c r="AZ269" s="258"/>
    </row>
    <row r="270" spans="1:52">
      <c r="A270" s="258"/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258"/>
      <c r="AU270" s="258"/>
      <c r="AV270" s="258"/>
      <c r="AW270" s="258"/>
      <c r="AX270" s="258"/>
      <c r="AY270" s="258"/>
      <c r="AZ270" s="258"/>
    </row>
    <row r="271" spans="1:52">
      <c r="A271" s="258"/>
      <c r="B271" s="258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</row>
    <row r="272" spans="1:52">
      <c r="A272" s="258"/>
      <c r="B272" s="258"/>
      <c r="C272" s="258"/>
      <c r="D272" s="258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  <c r="Z272" s="258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  <c r="AM272" s="258"/>
      <c r="AN272" s="258"/>
      <c r="AO272" s="258"/>
      <c r="AP272" s="258"/>
      <c r="AQ272" s="258"/>
      <c r="AR272" s="258"/>
      <c r="AS272" s="258"/>
      <c r="AT272" s="258"/>
      <c r="AU272" s="258"/>
      <c r="AV272" s="258"/>
      <c r="AW272" s="258"/>
      <c r="AX272" s="258"/>
      <c r="AY272" s="258"/>
      <c r="AZ272" s="258"/>
    </row>
    <row r="273" spans="1:52">
      <c r="A273" s="258"/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  <c r="Z273" s="258"/>
      <c r="AA273" s="258"/>
      <c r="AB273" s="258"/>
      <c r="AC273" s="258"/>
      <c r="AD273" s="258"/>
      <c r="AE273" s="258"/>
      <c r="AF273" s="258"/>
      <c r="AG273" s="258"/>
      <c r="AH273" s="258"/>
      <c r="AI273" s="258"/>
      <c r="AJ273" s="258"/>
      <c r="AK273" s="258"/>
      <c r="AL273" s="258"/>
      <c r="AM273" s="258"/>
      <c r="AN273" s="258"/>
      <c r="AO273" s="258"/>
      <c r="AP273" s="258"/>
      <c r="AQ273" s="258"/>
      <c r="AR273" s="258"/>
      <c r="AS273" s="258"/>
      <c r="AT273" s="258"/>
      <c r="AU273" s="258"/>
      <c r="AV273" s="258"/>
      <c r="AW273" s="258"/>
      <c r="AX273" s="258"/>
      <c r="AY273" s="258"/>
      <c r="AZ273" s="258"/>
    </row>
    <row r="274" spans="1:52">
      <c r="A274" s="258"/>
      <c r="B274" s="258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  <c r="Z274" s="258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58"/>
      <c r="AZ274" s="258"/>
    </row>
    <row r="275" spans="1:52">
      <c r="A275" s="258"/>
      <c r="B275" s="258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  <c r="Z275" s="258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58"/>
      <c r="AL275" s="258"/>
      <c r="AM275" s="258"/>
      <c r="AN275" s="258"/>
      <c r="AO275" s="258"/>
      <c r="AP275" s="258"/>
      <c r="AQ275" s="258"/>
      <c r="AR275" s="258"/>
      <c r="AS275" s="258"/>
      <c r="AT275" s="258"/>
      <c r="AU275" s="258"/>
      <c r="AV275" s="258"/>
      <c r="AW275" s="258"/>
      <c r="AX275" s="258"/>
      <c r="AY275" s="258"/>
      <c r="AZ275" s="258"/>
    </row>
    <row r="276" spans="1:52">
      <c r="A276" s="258"/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  <c r="Z276" s="258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  <c r="AM276" s="258"/>
      <c r="AN276" s="258"/>
      <c r="AO276" s="258"/>
      <c r="AP276" s="258"/>
      <c r="AQ276" s="258"/>
      <c r="AR276" s="258"/>
      <c r="AS276" s="258"/>
      <c r="AT276" s="258"/>
      <c r="AU276" s="258"/>
      <c r="AV276" s="258"/>
      <c r="AW276" s="258"/>
      <c r="AX276" s="258"/>
      <c r="AY276" s="258"/>
      <c r="AZ276" s="258"/>
    </row>
    <row r="277" spans="1:52">
      <c r="A277" s="258"/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</row>
    <row r="278" spans="1:52">
      <c r="A278" s="258"/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258"/>
      <c r="AU278" s="258"/>
      <c r="AV278" s="258"/>
      <c r="AW278" s="258"/>
      <c r="AX278" s="258"/>
      <c r="AY278" s="258"/>
      <c r="AZ278" s="258"/>
    </row>
    <row r="279" spans="1:52">
      <c r="A279" s="258"/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  <c r="Z279" s="258"/>
      <c r="AA279" s="258"/>
      <c r="AB279" s="258"/>
      <c r="AC279" s="258"/>
      <c r="AD279" s="258"/>
      <c r="AE279" s="258"/>
      <c r="AF279" s="258"/>
      <c r="AG279" s="258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258"/>
      <c r="AU279" s="258"/>
      <c r="AV279" s="258"/>
      <c r="AW279" s="258"/>
      <c r="AX279" s="258"/>
      <c r="AY279" s="258"/>
      <c r="AZ279" s="258"/>
    </row>
    <row r="280" spans="1:52">
      <c r="A280" s="258"/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  <c r="Z280" s="258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58"/>
      <c r="AZ280" s="258"/>
    </row>
    <row r="281" spans="1:52">
      <c r="A281" s="258"/>
      <c r="B281" s="258"/>
      <c r="C281" s="258"/>
      <c r="D281" s="258"/>
      <c r="E281" s="258"/>
      <c r="F281" s="258"/>
      <c r="G281" s="258"/>
      <c r="H281" s="258"/>
      <c r="I281" s="258"/>
      <c r="J281" s="25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  <c r="Z281" s="258"/>
      <c r="AA281" s="258"/>
      <c r="AB281" s="258"/>
      <c r="AC281" s="258"/>
      <c r="AD281" s="258"/>
      <c r="AE281" s="258"/>
      <c r="AF281" s="258"/>
      <c r="AG281" s="258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58"/>
      <c r="AS281" s="258"/>
      <c r="AT281" s="258"/>
      <c r="AU281" s="258"/>
      <c r="AV281" s="258"/>
      <c r="AW281" s="258"/>
      <c r="AX281" s="258"/>
      <c r="AY281" s="258"/>
      <c r="AZ281" s="258"/>
    </row>
    <row r="282" spans="1:52">
      <c r="A282" s="258"/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</row>
    <row r="283" spans="1:52">
      <c r="A283" s="258"/>
      <c r="B283" s="258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  <c r="Z283" s="258"/>
      <c r="AA283" s="258"/>
      <c r="AB283" s="258"/>
      <c r="AC283" s="258"/>
      <c r="AD283" s="258"/>
      <c r="AE283" s="258"/>
      <c r="AF283" s="258"/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58"/>
      <c r="AS283" s="258"/>
      <c r="AT283" s="258"/>
      <c r="AU283" s="258"/>
      <c r="AV283" s="258"/>
      <c r="AW283" s="258"/>
      <c r="AX283" s="258"/>
      <c r="AY283" s="258"/>
      <c r="AZ283" s="258"/>
    </row>
    <row r="284" spans="1:52">
      <c r="A284" s="258"/>
      <c r="B284" s="258"/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58"/>
      <c r="Z284" s="258"/>
      <c r="AA284" s="258"/>
      <c r="AB284" s="258"/>
      <c r="AC284" s="258"/>
      <c r="AD284" s="258"/>
      <c r="AE284" s="258"/>
      <c r="AF284" s="258"/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258"/>
      <c r="AS284" s="258"/>
      <c r="AT284" s="258"/>
      <c r="AU284" s="258"/>
      <c r="AV284" s="258"/>
      <c r="AW284" s="258"/>
      <c r="AX284" s="258"/>
      <c r="AY284" s="258"/>
      <c r="AZ284" s="258"/>
    </row>
    <row r="285" spans="1:52">
      <c r="A285" s="258"/>
      <c r="B285" s="258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258"/>
      <c r="X285" s="258"/>
      <c r="Y285" s="258"/>
      <c r="Z285" s="258"/>
      <c r="AA285" s="258"/>
      <c r="AB285" s="258"/>
      <c r="AC285" s="258"/>
      <c r="AD285" s="258"/>
      <c r="AE285" s="258"/>
      <c r="AF285" s="258"/>
      <c r="AG285" s="258"/>
      <c r="AH285" s="258"/>
      <c r="AI285" s="258"/>
      <c r="AJ285" s="258"/>
      <c r="AK285" s="258"/>
      <c r="AL285" s="258"/>
      <c r="AM285" s="258"/>
      <c r="AN285" s="258"/>
      <c r="AO285" s="258"/>
      <c r="AP285" s="258"/>
      <c r="AQ285" s="258"/>
      <c r="AR285" s="258"/>
      <c r="AS285" s="258"/>
      <c r="AT285" s="258"/>
      <c r="AU285" s="258"/>
      <c r="AV285" s="258"/>
      <c r="AW285" s="258"/>
      <c r="AX285" s="258"/>
      <c r="AY285" s="258"/>
      <c r="AZ285" s="258"/>
    </row>
    <row r="286" spans="1:52">
      <c r="A286" s="258"/>
      <c r="B286" s="258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  <c r="Z286" s="258"/>
      <c r="AA286" s="258"/>
      <c r="AB286" s="258"/>
      <c r="AC286" s="258"/>
      <c r="AD286" s="258"/>
      <c r="AE286" s="258"/>
      <c r="AF286" s="258"/>
      <c r="AG286" s="258"/>
      <c r="AH286" s="258"/>
      <c r="AI286" s="258"/>
      <c r="AJ286" s="258"/>
      <c r="AK286" s="258"/>
      <c r="AL286" s="258"/>
      <c r="AM286" s="258"/>
      <c r="AN286" s="258"/>
      <c r="AO286" s="258"/>
      <c r="AP286" s="258"/>
      <c r="AQ286" s="258"/>
      <c r="AR286" s="258"/>
      <c r="AS286" s="258"/>
      <c r="AT286" s="258"/>
      <c r="AU286" s="258"/>
      <c r="AV286" s="258"/>
      <c r="AW286" s="258"/>
      <c r="AX286" s="258"/>
      <c r="AY286" s="258"/>
      <c r="AZ286" s="258"/>
    </row>
    <row r="287" spans="1:52">
      <c r="A287" s="258"/>
      <c r="B287" s="258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258"/>
      <c r="X287" s="258"/>
      <c r="Y287" s="258"/>
      <c r="Z287" s="258"/>
      <c r="AA287" s="258"/>
      <c r="AB287" s="258"/>
      <c r="AC287" s="258"/>
      <c r="AD287" s="258"/>
      <c r="AE287" s="258"/>
      <c r="AF287" s="258"/>
      <c r="AG287" s="258"/>
      <c r="AH287" s="258"/>
      <c r="AI287" s="258"/>
      <c r="AJ287" s="258"/>
      <c r="AK287" s="258"/>
      <c r="AL287" s="258"/>
      <c r="AM287" s="258"/>
      <c r="AN287" s="258"/>
      <c r="AO287" s="258"/>
      <c r="AP287" s="258"/>
      <c r="AQ287" s="258"/>
      <c r="AR287" s="258"/>
      <c r="AS287" s="258"/>
      <c r="AT287" s="258"/>
      <c r="AU287" s="258"/>
      <c r="AV287" s="258"/>
      <c r="AW287" s="258"/>
      <c r="AX287" s="258"/>
      <c r="AY287" s="258"/>
      <c r="AZ287" s="258"/>
    </row>
    <row r="288" spans="1:52">
      <c r="A288" s="258"/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  <c r="Z288" s="258"/>
      <c r="AA288" s="258"/>
      <c r="AB288" s="258"/>
      <c r="AC288" s="258"/>
      <c r="AD288" s="258"/>
      <c r="AE288" s="258"/>
      <c r="AF288" s="258"/>
      <c r="AG288" s="258"/>
      <c r="AH288" s="258"/>
      <c r="AI288" s="258"/>
      <c r="AJ288" s="258"/>
      <c r="AK288" s="258"/>
      <c r="AL288" s="258"/>
      <c r="AM288" s="258"/>
      <c r="AN288" s="258"/>
      <c r="AO288" s="258"/>
      <c r="AP288" s="258"/>
      <c r="AQ288" s="258"/>
      <c r="AR288" s="258"/>
      <c r="AS288" s="258"/>
      <c r="AT288" s="258"/>
      <c r="AU288" s="258"/>
      <c r="AV288" s="258"/>
      <c r="AW288" s="258"/>
      <c r="AX288" s="258"/>
      <c r="AY288" s="258"/>
      <c r="AZ288" s="258"/>
    </row>
    <row r="289" spans="1:52">
      <c r="A289" s="258"/>
      <c r="B289" s="258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  <c r="Z289" s="258"/>
      <c r="AA289" s="258"/>
      <c r="AB289" s="258"/>
      <c r="AC289" s="258"/>
      <c r="AD289" s="258"/>
      <c r="AE289" s="258"/>
      <c r="AF289" s="258"/>
      <c r="AG289" s="258"/>
      <c r="AH289" s="258"/>
      <c r="AI289" s="258"/>
      <c r="AJ289" s="258"/>
      <c r="AK289" s="258"/>
      <c r="AL289" s="258"/>
      <c r="AM289" s="258"/>
      <c r="AN289" s="258"/>
      <c r="AO289" s="258"/>
      <c r="AP289" s="258"/>
      <c r="AQ289" s="258"/>
      <c r="AR289" s="258"/>
      <c r="AS289" s="258"/>
      <c r="AT289" s="258"/>
      <c r="AU289" s="258"/>
      <c r="AV289" s="258"/>
      <c r="AW289" s="258"/>
      <c r="AX289" s="258"/>
      <c r="AY289" s="258"/>
      <c r="AZ289" s="258"/>
    </row>
    <row r="290" spans="1:52">
      <c r="A290" s="258"/>
      <c r="B290" s="258"/>
      <c r="C290" s="258"/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  <c r="Z290" s="258"/>
      <c r="AA290" s="258"/>
      <c r="AB290" s="258"/>
      <c r="AC290" s="258"/>
      <c r="AD290" s="258"/>
      <c r="AE290" s="258"/>
      <c r="AF290" s="258"/>
      <c r="AG290" s="258"/>
      <c r="AH290" s="258"/>
      <c r="AI290" s="258"/>
      <c r="AJ290" s="258"/>
      <c r="AK290" s="258"/>
      <c r="AL290" s="258"/>
      <c r="AM290" s="258"/>
      <c r="AN290" s="258"/>
      <c r="AO290" s="258"/>
      <c r="AP290" s="258"/>
      <c r="AQ290" s="258"/>
      <c r="AR290" s="258"/>
      <c r="AS290" s="258"/>
      <c r="AT290" s="258"/>
      <c r="AU290" s="258"/>
      <c r="AV290" s="258"/>
      <c r="AW290" s="258"/>
      <c r="AX290" s="258"/>
      <c r="AY290" s="258"/>
      <c r="AZ290" s="258"/>
    </row>
    <row r="291" spans="1:52">
      <c r="A291" s="258"/>
      <c r="B291" s="258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8"/>
      <c r="Y291" s="258"/>
      <c r="Z291" s="258"/>
      <c r="AA291" s="258"/>
      <c r="AB291" s="258"/>
      <c r="AC291" s="258"/>
      <c r="AD291" s="258"/>
      <c r="AE291" s="258"/>
      <c r="AF291" s="258"/>
      <c r="AG291" s="258"/>
      <c r="AH291" s="258"/>
      <c r="AI291" s="258"/>
      <c r="AJ291" s="258"/>
      <c r="AK291" s="258"/>
      <c r="AL291" s="258"/>
      <c r="AM291" s="258"/>
      <c r="AN291" s="258"/>
      <c r="AO291" s="258"/>
      <c r="AP291" s="258"/>
      <c r="AQ291" s="258"/>
      <c r="AR291" s="258"/>
      <c r="AS291" s="258"/>
      <c r="AT291" s="258"/>
      <c r="AU291" s="258"/>
      <c r="AV291" s="258"/>
      <c r="AW291" s="258"/>
      <c r="AX291" s="258"/>
      <c r="AY291" s="258"/>
      <c r="AZ291" s="258"/>
    </row>
    <row r="292" spans="1:52">
      <c r="A292" s="258"/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8"/>
      <c r="Z292" s="258"/>
      <c r="AA292" s="258"/>
      <c r="AB292" s="258"/>
      <c r="AC292" s="258"/>
      <c r="AD292" s="258"/>
      <c r="AE292" s="258"/>
      <c r="AF292" s="258"/>
      <c r="AG292" s="258"/>
      <c r="AH292" s="258"/>
      <c r="AI292" s="258"/>
      <c r="AJ292" s="258"/>
      <c r="AK292" s="258"/>
      <c r="AL292" s="258"/>
      <c r="AM292" s="258"/>
      <c r="AN292" s="258"/>
      <c r="AO292" s="258"/>
      <c r="AP292" s="258"/>
      <c r="AQ292" s="258"/>
      <c r="AR292" s="258"/>
      <c r="AS292" s="258"/>
      <c r="AT292" s="258"/>
      <c r="AU292" s="258"/>
      <c r="AV292" s="258"/>
      <c r="AW292" s="258"/>
      <c r="AX292" s="258"/>
      <c r="AY292" s="258"/>
      <c r="AZ292" s="258"/>
    </row>
    <row r="293" spans="1:52">
      <c r="A293" s="258"/>
      <c r="B293" s="258"/>
      <c r="C293" s="258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258"/>
      <c r="X293" s="258"/>
      <c r="Y293" s="258"/>
      <c r="Z293" s="258"/>
      <c r="AA293" s="258"/>
      <c r="AB293" s="258"/>
      <c r="AC293" s="258"/>
      <c r="AD293" s="258"/>
      <c r="AE293" s="258"/>
      <c r="AF293" s="258"/>
      <c r="AG293" s="258"/>
      <c r="AH293" s="258"/>
      <c r="AI293" s="258"/>
      <c r="AJ293" s="258"/>
      <c r="AK293" s="258"/>
      <c r="AL293" s="258"/>
      <c r="AM293" s="258"/>
      <c r="AN293" s="258"/>
      <c r="AO293" s="258"/>
      <c r="AP293" s="258"/>
      <c r="AQ293" s="258"/>
      <c r="AR293" s="258"/>
      <c r="AS293" s="258"/>
      <c r="AT293" s="258"/>
      <c r="AU293" s="258"/>
      <c r="AV293" s="258"/>
      <c r="AW293" s="258"/>
      <c r="AX293" s="258"/>
      <c r="AY293" s="258"/>
      <c r="AZ293" s="258"/>
    </row>
    <row r="294" spans="1:52">
      <c r="A294" s="258"/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  <c r="Z294" s="258"/>
      <c r="AA294" s="258"/>
      <c r="AB294" s="258"/>
      <c r="AC294" s="258"/>
      <c r="AD294" s="258"/>
      <c r="AE294" s="258"/>
      <c r="AF294" s="258"/>
      <c r="AG294" s="258"/>
      <c r="AH294" s="258"/>
      <c r="AI294" s="258"/>
      <c r="AJ294" s="258"/>
      <c r="AK294" s="258"/>
      <c r="AL294" s="258"/>
      <c r="AM294" s="258"/>
      <c r="AN294" s="258"/>
      <c r="AO294" s="258"/>
      <c r="AP294" s="258"/>
      <c r="AQ294" s="258"/>
      <c r="AR294" s="258"/>
      <c r="AS294" s="258"/>
      <c r="AT294" s="258"/>
      <c r="AU294" s="258"/>
      <c r="AV294" s="258"/>
      <c r="AW294" s="258"/>
      <c r="AX294" s="258"/>
      <c r="AY294" s="258"/>
      <c r="AZ294" s="258"/>
    </row>
    <row r="295" spans="1:52">
      <c r="A295" s="258"/>
      <c r="B295" s="258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  <c r="Z295" s="258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58"/>
      <c r="AX295" s="258"/>
      <c r="AY295" s="258"/>
      <c r="AZ295" s="258"/>
    </row>
    <row r="296" spans="1:52">
      <c r="A296" s="258"/>
      <c r="B296" s="258"/>
      <c r="C296" s="258"/>
      <c r="D296" s="258"/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8"/>
      <c r="Z296" s="258"/>
      <c r="AA296" s="258"/>
      <c r="AB296" s="258"/>
      <c r="AC296" s="258"/>
      <c r="AD296" s="258"/>
      <c r="AE296" s="258"/>
      <c r="AF296" s="258"/>
      <c r="AG296" s="258"/>
      <c r="AH296" s="258"/>
      <c r="AI296" s="258"/>
      <c r="AJ296" s="258"/>
      <c r="AK296" s="258"/>
      <c r="AL296" s="258"/>
      <c r="AM296" s="258"/>
      <c r="AN296" s="258"/>
      <c r="AO296" s="258"/>
      <c r="AP296" s="258"/>
      <c r="AQ296" s="258"/>
      <c r="AR296" s="258"/>
      <c r="AS296" s="258"/>
      <c r="AT296" s="258"/>
      <c r="AU296" s="258"/>
      <c r="AV296" s="258"/>
      <c r="AW296" s="258"/>
      <c r="AX296" s="258"/>
      <c r="AY296" s="258"/>
      <c r="AZ296" s="258"/>
    </row>
    <row r="297" spans="1:52">
      <c r="A297" s="258"/>
      <c r="B297" s="258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258"/>
      <c r="X297" s="258"/>
      <c r="Y297" s="258"/>
      <c r="Z297" s="258"/>
      <c r="AA297" s="258"/>
      <c r="AB297" s="258"/>
      <c r="AC297" s="258"/>
      <c r="AD297" s="258"/>
      <c r="AE297" s="258"/>
      <c r="AF297" s="258"/>
      <c r="AG297" s="258"/>
      <c r="AH297" s="258"/>
      <c r="AI297" s="258"/>
      <c r="AJ297" s="258"/>
      <c r="AK297" s="258"/>
      <c r="AL297" s="258"/>
      <c r="AM297" s="258"/>
      <c r="AN297" s="258"/>
      <c r="AO297" s="258"/>
      <c r="AP297" s="258"/>
      <c r="AQ297" s="258"/>
      <c r="AR297" s="258"/>
      <c r="AS297" s="258"/>
      <c r="AT297" s="258"/>
      <c r="AU297" s="258"/>
      <c r="AV297" s="258"/>
      <c r="AW297" s="258"/>
      <c r="AX297" s="258"/>
      <c r="AY297" s="258"/>
      <c r="AZ297" s="258"/>
    </row>
    <row r="298" spans="1:52">
      <c r="A298" s="258"/>
      <c r="B298" s="258"/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8"/>
      <c r="Z298" s="258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  <c r="AM298" s="258"/>
      <c r="AN298" s="258"/>
      <c r="AO298" s="258"/>
      <c r="AP298" s="258"/>
      <c r="AQ298" s="258"/>
      <c r="AR298" s="258"/>
      <c r="AS298" s="258"/>
      <c r="AT298" s="258"/>
      <c r="AU298" s="258"/>
      <c r="AV298" s="258"/>
      <c r="AW298" s="258"/>
      <c r="AX298" s="258"/>
      <c r="AY298" s="258"/>
      <c r="AZ298" s="258"/>
    </row>
    <row r="299" spans="1:52">
      <c r="A299" s="258"/>
      <c r="B299" s="258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  <c r="Z299" s="258"/>
      <c r="AA299" s="258"/>
      <c r="AB299" s="258"/>
      <c r="AC299" s="258"/>
      <c r="AD299" s="258"/>
      <c r="AE299" s="258"/>
      <c r="AF299" s="258"/>
      <c r="AG299" s="258"/>
      <c r="AH299" s="258"/>
      <c r="AI299" s="258"/>
      <c r="AJ299" s="258"/>
      <c r="AK299" s="258"/>
      <c r="AL299" s="258"/>
      <c r="AM299" s="258"/>
      <c r="AN299" s="258"/>
      <c r="AO299" s="258"/>
      <c r="AP299" s="258"/>
      <c r="AQ299" s="258"/>
      <c r="AR299" s="258"/>
      <c r="AS299" s="258"/>
      <c r="AT299" s="258"/>
      <c r="AU299" s="258"/>
      <c r="AV299" s="258"/>
      <c r="AW299" s="258"/>
      <c r="AX299" s="258"/>
      <c r="AY299" s="258"/>
      <c r="AZ299" s="258"/>
    </row>
    <row r="300" spans="1:52">
      <c r="A300" s="258"/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  <c r="Z300" s="258"/>
      <c r="AA300" s="258"/>
      <c r="AB300" s="258"/>
      <c r="AC300" s="258"/>
      <c r="AD300" s="258"/>
      <c r="AE300" s="258"/>
      <c r="AF300" s="258"/>
      <c r="AG300" s="258"/>
      <c r="AH300" s="258"/>
      <c r="AI300" s="258"/>
      <c r="AJ300" s="258"/>
      <c r="AK300" s="258"/>
      <c r="AL300" s="258"/>
      <c r="AM300" s="258"/>
      <c r="AN300" s="258"/>
      <c r="AO300" s="258"/>
      <c r="AP300" s="258"/>
      <c r="AQ300" s="258"/>
      <c r="AR300" s="258"/>
      <c r="AS300" s="258"/>
      <c r="AT300" s="258"/>
      <c r="AU300" s="258"/>
      <c r="AV300" s="258"/>
      <c r="AW300" s="258"/>
      <c r="AX300" s="258"/>
      <c r="AY300" s="258"/>
      <c r="AZ300" s="258"/>
    </row>
    <row r="301" spans="1:52">
      <c r="A301" s="258"/>
      <c r="B301" s="258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</row>
    <row r="302" spans="1:52">
      <c r="A302" s="258"/>
      <c r="B302" s="258"/>
      <c r="C302" s="258"/>
      <c r="D302" s="258"/>
      <c r="E302" s="258"/>
      <c r="F302" s="258"/>
      <c r="G302" s="258"/>
      <c r="H302" s="258"/>
      <c r="I302" s="258"/>
      <c r="J302" s="25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  <c r="Z302" s="258"/>
      <c r="AA302" s="258"/>
      <c r="AB302" s="258"/>
      <c r="AC302" s="258"/>
      <c r="AD302" s="258"/>
      <c r="AE302" s="258"/>
      <c r="AF302" s="258"/>
      <c r="AG302" s="258"/>
      <c r="AH302" s="258"/>
      <c r="AI302" s="258"/>
      <c r="AJ302" s="258"/>
      <c r="AK302" s="258"/>
      <c r="AL302" s="258"/>
      <c r="AM302" s="258"/>
      <c r="AN302" s="258"/>
      <c r="AO302" s="258"/>
      <c r="AP302" s="258"/>
      <c r="AQ302" s="258"/>
      <c r="AR302" s="258"/>
      <c r="AS302" s="258"/>
      <c r="AT302" s="258"/>
      <c r="AU302" s="258"/>
      <c r="AV302" s="258"/>
      <c r="AW302" s="258"/>
      <c r="AX302" s="258"/>
      <c r="AY302" s="258"/>
      <c r="AZ302" s="258"/>
    </row>
    <row r="303" spans="1:52">
      <c r="A303" s="258"/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X303" s="258"/>
      <c r="Y303" s="258"/>
      <c r="Z303" s="258"/>
      <c r="AA303" s="258"/>
      <c r="AB303" s="258"/>
      <c r="AC303" s="258"/>
      <c r="AD303" s="258"/>
      <c r="AE303" s="258"/>
      <c r="AF303" s="258"/>
      <c r="AG303" s="258"/>
      <c r="AH303" s="258"/>
      <c r="AI303" s="258"/>
      <c r="AJ303" s="258"/>
      <c r="AK303" s="258"/>
      <c r="AL303" s="258"/>
      <c r="AM303" s="258"/>
      <c r="AN303" s="258"/>
      <c r="AO303" s="258"/>
      <c r="AP303" s="258"/>
      <c r="AQ303" s="258"/>
      <c r="AR303" s="258"/>
      <c r="AS303" s="258"/>
      <c r="AT303" s="258"/>
      <c r="AU303" s="258"/>
      <c r="AV303" s="258"/>
      <c r="AW303" s="258"/>
      <c r="AX303" s="258"/>
      <c r="AY303" s="258"/>
      <c r="AZ303" s="258"/>
    </row>
    <row r="304" spans="1:52">
      <c r="A304" s="258"/>
      <c r="B304" s="258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8"/>
      <c r="Y304" s="258"/>
      <c r="Z304" s="258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  <c r="AM304" s="258"/>
      <c r="AN304" s="258"/>
      <c r="AO304" s="258"/>
      <c r="AP304" s="258"/>
      <c r="AQ304" s="258"/>
      <c r="AR304" s="258"/>
      <c r="AS304" s="258"/>
      <c r="AT304" s="258"/>
      <c r="AU304" s="258"/>
      <c r="AV304" s="258"/>
      <c r="AW304" s="258"/>
      <c r="AX304" s="258"/>
      <c r="AY304" s="258"/>
      <c r="AZ304" s="258"/>
    </row>
    <row r="305" spans="1:52">
      <c r="A305" s="258"/>
      <c r="B305" s="258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258"/>
      <c r="X305" s="258"/>
      <c r="Y305" s="258"/>
      <c r="Z305" s="258"/>
      <c r="AA305" s="258"/>
      <c r="AB305" s="258"/>
      <c r="AC305" s="258"/>
      <c r="AD305" s="258"/>
      <c r="AE305" s="258"/>
      <c r="AF305" s="258"/>
      <c r="AG305" s="258"/>
      <c r="AH305" s="258"/>
      <c r="AI305" s="258"/>
      <c r="AJ305" s="258"/>
      <c r="AK305" s="258"/>
      <c r="AL305" s="258"/>
      <c r="AM305" s="258"/>
      <c r="AN305" s="258"/>
      <c r="AO305" s="258"/>
      <c r="AP305" s="258"/>
      <c r="AQ305" s="258"/>
      <c r="AR305" s="258"/>
      <c r="AS305" s="258"/>
      <c r="AT305" s="258"/>
      <c r="AU305" s="258"/>
      <c r="AV305" s="258"/>
      <c r="AW305" s="258"/>
      <c r="AX305" s="258"/>
      <c r="AY305" s="258"/>
      <c r="AZ305" s="258"/>
    </row>
    <row r="306" spans="1:52">
      <c r="A306" s="258"/>
      <c r="B306" s="258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  <c r="Z306" s="258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8"/>
      <c r="AL306" s="258"/>
      <c r="AM306" s="258"/>
      <c r="AN306" s="258"/>
      <c r="AO306" s="258"/>
      <c r="AP306" s="258"/>
      <c r="AQ306" s="258"/>
      <c r="AR306" s="258"/>
      <c r="AS306" s="258"/>
      <c r="AT306" s="258"/>
      <c r="AU306" s="258"/>
      <c r="AV306" s="258"/>
      <c r="AW306" s="258"/>
      <c r="AX306" s="258"/>
      <c r="AY306" s="258"/>
      <c r="AZ306" s="258"/>
    </row>
    <row r="307" spans="1:52">
      <c r="A307" s="258"/>
      <c r="B307" s="258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V307" s="258"/>
      <c r="W307" s="258"/>
      <c r="X307" s="258"/>
      <c r="Y307" s="258"/>
      <c r="Z307" s="258"/>
      <c r="AA307" s="258"/>
      <c r="AB307" s="258"/>
      <c r="AC307" s="258"/>
      <c r="AD307" s="258"/>
      <c r="AE307" s="258"/>
      <c r="AF307" s="258"/>
      <c r="AG307" s="258"/>
      <c r="AH307" s="258"/>
      <c r="AI307" s="258"/>
      <c r="AJ307" s="258"/>
      <c r="AK307" s="258"/>
      <c r="AL307" s="258"/>
      <c r="AM307" s="258"/>
      <c r="AN307" s="258"/>
      <c r="AO307" s="258"/>
      <c r="AP307" s="258"/>
      <c r="AQ307" s="258"/>
      <c r="AR307" s="258"/>
      <c r="AS307" s="258"/>
      <c r="AT307" s="258"/>
      <c r="AU307" s="258"/>
      <c r="AV307" s="258"/>
      <c r="AW307" s="258"/>
      <c r="AX307" s="258"/>
      <c r="AY307" s="258"/>
      <c r="AZ307" s="258"/>
    </row>
    <row r="308" spans="1:52">
      <c r="A308" s="258"/>
      <c r="B308" s="258"/>
      <c r="C308" s="258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258"/>
      <c r="X308" s="258"/>
      <c r="Y308" s="258"/>
      <c r="Z308" s="258"/>
      <c r="AA308" s="258"/>
      <c r="AB308" s="258"/>
      <c r="AC308" s="258"/>
      <c r="AD308" s="258"/>
      <c r="AE308" s="258"/>
      <c r="AF308" s="258"/>
      <c r="AG308" s="258"/>
      <c r="AH308" s="258"/>
      <c r="AI308" s="258"/>
      <c r="AJ308" s="258"/>
      <c r="AK308" s="258"/>
      <c r="AL308" s="258"/>
      <c r="AM308" s="258"/>
      <c r="AN308" s="258"/>
      <c r="AO308" s="258"/>
      <c r="AP308" s="258"/>
      <c r="AQ308" s="258"/>
      <c r="AR308" s="258"/>
      <c r="AS308" s="258"/>
      <c r="AT308" s="258"/>
      <c r="AU308" s="258"/>
      <c r="AV308" s="258"/>
      <c r="AW308" s="258"/>
      <c r="AX308" s="258"/>
      <c r="AY308" s="258"/>
      <c r="AZ308" s="258"/>
    </row>
    <row r="309" spans="1:52">
      <c r="A309" s="258"/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258"/>
      <c r="X309" s="258"/>
      <c r="Y309" s="258"/>
      <c r="Z309" s="258"/>
      <c r="AA309" s="258"/>
      <c r="AB309" s="258"/>
      <c r="AC309" s="258"/>
      <c r="AD309" s="258"/>
      <c r="AE309" s="258"/>
      <c r="AF309" s="258"/>
      <c r="AG309" s="258"/>
      <c r="AH309" s="258"/>
      <c r="AI309" s="258"/>
      <c r="AJ309" s="258"/>
      <c r="AK309" s="258"/>
      <c r="AL309" s="258"/>
      <c r="AM309" s="258"/>
      <c r="AN309" s="258"/>
      <c r="AO309" s="258"/>
      <c r="AP309" s="258"/>
      <c r="AQ309" s="258"/>
      <c r="AR309" s="258"/>
      <c r="AS309" s="258"/>
      <c r="AT309" s="258"/>
      <c r="AU309" s="258"/>
      <c r="AV309" s="258"/>
      <c r="AW309" s="258"/>
      <c r="AX309" s="258"/>
      <c r="AY309" s="258"/>
      <c r="AZ309" s="258"/>
    </row>
    <row r="310" spans="1:52">
      <c r="A310" s="258"/>
      <c r="B310" s="258"/>
      <c r="C310" s="258"/>
      <c r="D310" s="258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V310" s="258"/>
      <c r="W310" s="258"/>
      <c r="X310" s="258"/>
      <c r="Y310" s="258"/>
      <c r="Z310" s="258"/>
      <c r="AA310" s="258"/>
      <c r="AB310" s="258"/>
      <c r="AC310" s="258"/>
      <c r="AD310" s="258"/>
      <c r="AE310" s="258"/>
      <c r="AF310" s="258"/>
      <c r="AG310" s="258"/>
      <c r="AH310" s="258"/>
      <c r="AI310" s="258"/>
      <c r="AJ310" s="258"/>
      <c r="AK310" s="258"/>
      <c r="AL310" s="258"/>
      <c r="AM310" s="258"/>
      <c r="AN310" s="258"/>
      <c r="AO310" s="258"/>
      <c r="AP310" s="258"/>
      <c r="AQ310" s="258"/>
      <c r="AR310" s="258"/>
      <c r="AS310" s="258"/>
      <c r="AT310" s="258"/>
      <c r="AU310" s="258"/>
      <c r="AV310" s="258"/>
      <c r="AW310" s="258"/>
      <c r="AX310" s="258"/>
      <c r="AY310" s="258"/>
      <c r="AZ310" s="258"/>
    </row>
    <row r="311" spans="1:52">
      <c r="A311" s="258"/>
      <c r="B311" s="258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</row>
    <row r="312" spans="1:52">
      <c r="A312" s="258"/>
      <c r="B312" s="258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58"/>
      <c r="Z312" s="258"/>
      <c r="AA312" s="258"/>
      <c r="AB312" s="258"/>
      <c r="AC312" s="258"/>
      <c r="AD312" s="258"/>
      <c r="AE312" s="258"/>
      <c r="AF312" s="258"/>
      <c r="AG312" s="258"/>
      <c r="AH312" s="258"/>
      <c r="AI312" s="258"/>
      <c r="AJ312" s="258"/>
      <c r="AK312" s="258"/>
      <c r="AL312" s="258"/>
      <c r="AM312" s="258"/>
      <c r="AN312" s="258"/>
      <c r="AO312" s="258"/>
      <c r="AP312" s="258"/>
      <c r="AQ312" s="258"/>
      <c r="AR312" s="258"/>
      <c r="AS312" s="258"/>
      <c r="AT312" s="258"/>
      <c r="AU312" s="258"/>
      <c r="AV312" s="258"/>
      <c r="AW312" s="258"/>
      <c r="AX312" s="258"/>
      <c r="AY312" s="258"/>
      <c r="AZ312" s="258"/>
    </row>
    <row r="313" spans="1:52">
      <c r="A313" s="258"/>
      <c r="B313" s="258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  <c r="Z313" s="258"/>
      <c r="AA313" s="258"/>
      <c r="AB313" s="258"/>
      <c r="AC313" s="258"/>
      <c r="AD313" s="258"/>
      <c r="AE313" s="258"/>
      <c r="AF313" s="258"/>
      <c r="AG313" s="258"/>
      <c r="AH313" s="258"/>
      <c r="AI313" s="258"/>
      <c r="AJ313" s="258"/>
      <c r="AK313" s="258"/>
      <c r="AL313" s="258"/>
      <c r="AM313" s="258"/>
      <c r="AN313" s="258"/>
      <c r="AO313" s="258"/>
      <c r="AP313" s="258"/>
      <c r="AQ313" s="258"/>
      <c r="AR313" s="258"/>
      <c r="AS313" s="258"/>
      <c r="AT313" s="258"/>
      <c r="AU313" s="258"/>
      <c r="AV313" s="258"/>
      <c r="AW313" s="258"/>
      <c r="AX313" s="258"/>
      <c r="AY313" s="258"/>
      <c r="AZ313" s="258"/>
    </row>
    <row r="314" spans="1:52">
      <c r="A314" s="258"/>
      <c r="B314" s="258"/>
      <c r="C314" s="258"/>
      <c r="D314" s="258"/>
      <c r="E314" s="258"/>
      <c r="F314" s="258"/>
      <c r="G314" s="258"/>
      <c r="H314" s="258"/>
      <c r="I314" s="258"/>
      <c r="J314" s="25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58"/>
      <c r="Z314" s="258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  <c r="AM314" s="258"/>
      <c r="AN314" s="258"/>
      <c r="AO314" s="258"/>
      <c r="AP314" s="258"/>
      <c r="AQ314" s="258"/>
      <c r="AR314" s="258"/>
      <c r="AS314" s="258"/>
      <c r="AT314" s="258"/>
      <c r="AU314" s="258"/>
      <c r="AV314" s="258"/>
      <c r="AW314" s="258"/>
      <c r="AX314" s="258"/>
      <c r="AY314" s="258"/>
      <c r="AZ314" s="258"/>
    </row>
    <row r="315" spans="1:52">
      <c r="A315" s="258"/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258"/>
      <c r="X315" s="258"/>
      <c r="Y315" s="258"/>
      <c r="Z315" s="258"/>
      <c r="AA315" s="258"/>
      <c r="AB315" s="258"/>
      <c r="AC315" s="258"/>
      <c r="AD315" s="258"/>
      <c r="AE315" s="258"/>
      <c r="AF315" s="258"/>
      <c r="AG315" s="258"/>
      <c r="AH315" s="258"/>
      <c r="AI315" s="258"/>
      <c r="AJ315" s="258"/>
      <c r="AK315" s="258"/>
      <c r="AL315" s="258"/>
      <c r="AM315" s="258"/>
      <c r="AN315" s="258"/>
      <c r="AO315" s="258"/>
      <c r="AP315" s="258"/>
      <c r="AQ315" s="258"/>
      <c r="AR315" s="258"/>
      <c r="AS315" s="258"/>
      <c r="AT315" s="258"/>
      <c r="AU315" s="258"/>
      <c r="AV315" s="258"/>
      <c r="AW315" s="258"/>
      <c r="AX315" s="258"/>
      <c r="AY315" s="258"/>
      <c r="AZ315" s="258"/>
    </row>
    <row r="316" spans="1:52">
      <c r="A316" s="258"/>
      <c r="B316" s="258"/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58"/>
      <c r="Z316" s="258"/>
      <c r="AA316" s="258"/>
      <c r="AB316" s="258"/>
      <c r="AC316" s="258"/>
      <c r="AD316" s="258"/>
      <c r="AE316" s="258"/>
      <c r="AF316" s="258"/>
      <c r="AG316" s="258"/>
      <c r="AH316" s="258"/>
      <c r="AI316" s="258"/>
      <c r="AJ316" s="258"/>
      <c r="AK316" s="258"/>
      <c r="AL316" s="258"/>
      <c r="AM316" s="258"/>
      <c r="AN316" s="258"/>
      <c r="AO316" s="258"/>
      <c r="AP316" s="258"/>
      <c r="AQ316" s="258"/>
      <c r="AR316" s="258"/>
      <c r="AS316" s="258"/>
      <c r="AT316" s="258"/>
      <c r="AU316" s="258"/>
      <c r="AV316" s="258"/>
      <c r="AW316" s="258"/>
      <c r="AX316" s="258"/>
      <c r="AY316" s="258"/>
      <c r="AZ316" s="258"/>
    </row>
    <row r="317" spans="1:52">
      <c r="A317" s="258"/>
      <c r="B317" s="258"/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  <c r="Z317" s="258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  <c r="AM317" s="258"/>
      <c r="AN317" s="258"/>
      <c r="AO317" s="258"/>
      <c r="AP317" s="258"/>
      <c r="AQ317" s="258"/>
      <c r="AR317" s="258"/>
      <c r="AS317" s="258"/>
      <c r="AT317" s="258"/>
      <c r="AU317" s="258"/>
      <c r="AV317" s="258"/>
      <c r="AW317" s="258"/>
      <c r="AX317" s="258"/>
      <c r="AY317" s="258"/>
      <c r="AZ317" s="258"/>
    </row>
    <row r="318" spans="1:52">
      <c r="A318" s="258"/>
      <c r="B318" s="258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F318" s="258"/>
      <c r="AG318" s="258"/>
      <c r="AH318" s="258"/>
      <c r="AI318" s="258"/>
      <c r="AJ318" s="258"/>
      <c r="AK318" s="258"/>
      <c r="AL318" s="258"/>
      <c r="AM318" s="258"/>
      <c r="AN318" s="258"/>
      <c r="AO318" s="258"/>
      <c r="AP318" s="258"/>
      <c r="AQ318" s="258"/>
      <c r="AR318" s="258"/>
      <c r="AS318" s="258"/>
      <c r="AT318" s="258"/>
      <c r="AU318" s="258"/>
      <c r="AV318" s="258"/>
      <c r="AW318" s="258"/>
      <c r="AX318" s="258"/>
      <c r="AY318" s="258"/>
      <c r="AZ318" s="258"/>
    </row>
    <row r="319" spans="1:52">
      <c r="A319" s="258"/>
      <c r="B319" s="258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  <c r="AM319" s="258"/>
      <c r="AN319" s="258"/>
      <c r="AO319" s="258"/>
      <c r="AP319" s="258"/>
      <c r="AQ319" s="258"/>
      <c r="AR319" s="258"/>
      <c r="AS319" s="258"/>
      <c r="AT319" s="258"/>
      <c r="AU319" s="258"/>
      <c r="AV319" s="258"/>
      <c r="AW319" s="258"/>
      <c r="AX319" s="258"/>
      <c r="AY319" s="258"/>
      <c r="AZ319" s="258"/>
    </row>
    <row r="320" spans="1:52">
      <c r="A320" s="258"/>
      <c r="B320" s="258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258"/>
      <c r="X320" s="258"/>
      <c r="Y320" s="258"/>
      <c r="Z320" s="258"/>
      <c r="AA320" s="258"/>
      <c r="AB320" s="258"/>
      <c r="AC320" s="258"/>
      <c r="AD320" s="258"/>
      <c r="AE320" s="258"/>
      <c r="AF320" s="258"/>
      <c r="AG320" s="258"/>
      <c r="AH320" s="258"/>
      <c r="AI320" s="258"/>
      <c r="AJ320" s="258"/>
      <c r="AK320" s="258"/>
      <c r="AL320" s="258"/>
      <c r="AM320" s="258"/>
      <c r="AN320" s="258"/>
      <c r="AO320" s="258"/>
      <c r="AP320" s="258"/>
      <c r="AQ320" s="258"/>
      <c r="AR320" s="258"/>
      <c r="AS320" s="258"/>
      <c r="AT320" s="258"/>
      <c r="AU320" s="258"/>
      <c r="AV320" s="258"/>
      <c r="AW320" s="258"/>
      <c r="AX320" s="258"/>
      <c r="AY320" s="258"/>
      <c r="AZ320" s="258"/>
    </row>
    <row r="321" spans="1:52">
      <c r="A321" s="258"/>
      <c r="B321" s="258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  <c r="Z321" s="258"/>
      <c r="AA321" s="258"/>
      <c r="AB321" s="258"/>
      <c r="AC321" s="258"/>
      <c r="AD321" s="258"/>
      <c r="AE321" s="258"/>
      <c r="AF321" s="258"/>
      <c r="AG321" s="258"/>
      <c r="AH321" s="258"/>
      <c r="AI321" s="258"/>
      <c r="AJ321" s="258"/>
      <c r="AK321" s="258"/>
      <c r="AL321" s="258"/>
      <c r="AM321" s="258"/>
      <c r="AN321" s="258"/>
      <c r="AO321" s="258"/>
      <c r="AP321" s="258"/>
      <c r="AQ321" s="258"/>
      <c r="AR321" s="258"/>
      <c r="AS321" s="258"/>
      <c r="AT321" s="258"/>
      <c r="AU321" s="258"/>
      <c r="AV321" s="258"/>
      <c r="AW321" s="258"/>
      <c r="AX321" s="258"/>
      <c r="AY321" s="258"/>
      <c r="AZ321" s="258"/>
    </row>
    <row r="322" spans="1:52">
      <c r="A322" s="258"/>
      <c r="B322" s="258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V322" s="258"/>
      <c r="W322" s="258"/>
      <c r="X322" s="258"/>
      <c r="Y322" s="258"/>
      <c r="Z322" s="258"/>
      <c r="AA322" s="258"/>
      <c r="AB322" s="258"/>
      <c r="AC322" s="258"/>
      <c r="AD322" s="258"/>
      <c r="AE322" s="258"/>
      <c r="AF322" s="258"/>
      <c r="AG322" s="258"/>
      <c r="AH322" s="258"/>
      <c r="AI322" s="258"/>
      <c r="AJ322" s="258"/>
      <c r="AK322" s="258"/>
      <c r="AL322" s="258"/>
      <c r="AM322" s="258"/>
      <c r="AN322" s="258"/>
      <c r="AO322" s="258"/>
      <c r="AP322" s="258"/>
      <c r="AQ322" s="258"/>
      <c r="AR322" s="258"/>
      <c r="AS322" s="258"/>
      <c r="AT322" s="258"/>
      <c r="AU322" s="258"/>
      <c r="AV322" s="258"/>
      <c r="AW322" s="258"/>
      <c r="AX322" s="258"/>
      <c r="AY322" s="258"/>
      <c r="AZ322" s="258"/>
    </row>
    <row r="323" spans="1:52">
      <c r="A323" s="258"/>
      <c r="B323" s="258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58"/>
      <c r="AF323" s="258"/>
      <c r="AG323" s="258"/>
      <c r="AH323" s="258"/>
      <c r="AI323" s="258"/>
      <c r="AJ323" s="258"/>
      <c r="AK323" s="258"/>
      <c r="AL323" s="258"/>
      <c r="AM323" s="258"/>
      <c r="AN323" s="258"/>
      <c r="AO323" s="258"/>
      <c r="AP323" s="258"/>
      <c r="AQ323" s="258"/>
      <c r="AR323" s="258"/>
      <c r="AS323" s="258"/>
      <c r="AT323" s="258"/>
      <c r="AU323" s="258"/>
      <c r="AV323" s="258"/>
      <c r="AW323" s="258"/>
      <c r="AX323" s="258"/>
      <c r="AY323" s="258"/>
      <c r="AZ323" s="258"/>
    </row>
    <row r="324" spans="1:52">
      <c r="A324" s="258"/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/>
      <c r="AE324" s="258"/>
      <c r="AF324" s="258"/>
      <c r="AG324" s="258"/>
      <c r="AH324" s="258"/>
      <c r="AI324" s="258"/>
      <c r="AJ324" s="258"/>
      <c r="AK324" s="258"/>
      <c r="AL324" s="258"/>
      <c r="AM324" s="258"/>
      <c r="AN324" s="258"/>
      <c r="AO324" s="258"/>
      <c r="AP324" s="258"/>
      <c r="AQ324" s="258"/>
      <c r="AR324" s="258"/>
      <c r="AS324" s="258"/>
      <c r="AT324" s="258"/>
      <c r="AU324" s="258"/>
      <c r="AV324" s="258"/>
      <c r="AW324" s="258"/>
      <c r="AX324" s="258"/>
      <c r="AY324" s="258"/>
      <c r="AZ324" s="258"/>
    </row>
    <row r="325" spans="1:52">
      <c r="A325" s="258"/>
      <c r="B325" s="258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F325" s="258"/>
      <c r="AG325" s="258"/>
      <c r="AH325" s="258"/>
      <c r="AI325" s="258"/>
      <c r="AJ325" s="258"/>
      <c r="AK325" s="258"/>
      <c r="AL325" s="258"/>
      <c r="AM325" s="258"/>
      <c r="AN325" s="258"/>
      <c r="AO325" s="258"/>
      <c r="AP325" s="258"/>
      <c r="AQ325" s="258"/>
      <c r="AR325" s="258"/>
      <c r="AS325" s="258"/>
      <c r="AT325" s="258"/>
      <c r="AU325" s="258"/>
      <c r="AV325" s="258"/>
      <c r="AW325" s="258"/>
      <c r="AX325" s="258"/>
      <c r="AY325" s="258"/>
      <c r="AZ325" s="258"/>
    </row>
    <row r="326" spans="1:52">
      <c r="A326" s="258"/>
      <c r="B326" s="258"/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  <c r="U326" s="258"/>
      <c r="V326" s="258"/>
      <c r="W326" s="258"/>
      <c r="X326" s="258"/>
      <c r="Y326" s="258"/>
      <c r="Z326" s="258"/>
      <c r="AA326" s="258"/>
      <c r="AB326" s="258"/>
      <c r="AC326" s="258"/>
      <c r="AD326" s="258"/>
      <c r="AE326" s="258"/>
      <c r="AF326" s="258"/>
      <c r="AG326" s="258"/>
      <c r="AH326" s="258"/>
      <c r="AI326" s="258"/>
      <c r="AJ326" s="258"/>
      <c r="AK326" s="258"/>
      <c r="AL326" s="258"/>
      <c r="AM326" s="258"/>
      <c r="AN326" s="258"/>
      <c r="AO326" s="258"/>
      <c r="AP326" s="258"/>
      <c r="AQ326" s="258"/>
      <c r="AR326" s="258"/>
      <c r="AS326" s="258"/>
      <c r="AT326" s="258"/>
      <c r="AU326" s="258"/>
      <c r="AV326" s="258"/>
      <c r="AW326" s="258"/>
      <c r="AX326" s="258"/>
      <c r="AY326" s="258"/>
      <c r="AZ326" s="258"/>
    </row>
    <row r="327" spans="1:52">
      <c r="A327" s="258"/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  <c r="O327" s="258"/>
      <c r="P327" s="258"/>
      <c r="Q327" s="258"/>
      <c r="R327" s="258"/>
      <c r="S327" s="258"/>
      <c r="T327" s="258"/>
      <c r="U327" s="258"/>
      <c r="V327" s="258"/>
      <c r="W327" s="258"/>
      <c r="X327" s="258"/>
      <c r="Y327" s="258"/>
      <c r="Z327" s="258"/>
      <c r="AA327" s="258"/>
      <c r="AB327" s="258"/>
      <c r="AC327" s="258"/>
      <c r="AD327" s="258"/>
      <c r="AE327" s="258"/>
      <c r="AF327" s="258"/>
      <c r="AG327" s="258"/>
      <c r="AH327" s="258"/>
      <c r="AI327" s="258"/>
      <c r="AJ327" s="258"/>
      <c r="AK327" s="258"/>
      <c r="AL327" s="258"/>
      <c r="AM327" s="258"/>
      <c r="AN327" s="258"/>
      <c r="AO327" s="258"/>
      <c r="AP327" s="258"/>
      <c r="AQ327" s="258"/>
      <c r="AR327" s="258"/>
      <c r="AS327" s="258"/>
      <c r="AT327" s="258"/>
      <c r="AU327" s="258"/>
      <c r="AV327" s="258"/>
      <c r="AW327" s="258"/>
      <c r="AX327" s="258"/>
      <c r="AY327" s="258"/>
      <c r="AZ327" s="258"/>
    </row>
    <row r="328" spans="1:52">
      <c r="A328" s="258"/>
      <c r="B328" s="258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258"/>
      <c r="X328" s="258"/>
      <c r="Y328" s="258"/>
      <c r="Z328" s="258"/>
      <c r="AA328" s="258"/>
      <c r="AB328" s="258"/>
      <c r="AC328" s="258"/>
      <c r="AD328" s="258"/>
      <c r="AE328" s="258"/>
      <c r="AF328" s="258"/>
      <c r="AG328" s="258"/>
      <c r="AH328" s="258"/>
      <c r="AI328" s="258"/>
      <c r="AJ328" s="258"/>
      <c r="AK328" s="258"/>
      <c r="AL328" s="258"/>
      <c r="AM328" s="258"/>
      <c r="AN328" s="258"/>
      <c r="AO328" s="258"/>
      <c r="AP328" s="258"/>
      <c r="AQ328" s="258"/>
      <c r="AR328" s="258"/>
      <c r="AS328" s="258"/>
      <c r="AT328" s="258"/>
      <c r="AU328" s="258"/>
      <c r="AV328" s="258"/>
      <c r="AW328" s="258"/>
      <c r="AX328" s="258"/>
      <c r="AY328" s="258"/>
      <c r="AZ328" s="258"/>
    </row>
    <row r="329" spans="1:52">
      <c r="A329" s="258"/>
      <c r="B329" s="258"/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8"/>
      <c r="Z329" s="258"/>
      <c r="AA329" s="258"/>
      <c r="AB329" s="258"/>
      <c r="AC329" s="258"/>
      <c r="AD329" s="258"/>
      <c r="AE329" s="258"/>
      <c r="AF329" s="258"/>
      <c r="AG329" s="258"/>
      <c r="AH329" s="258"/>
      <c r="AI329" s="258"/>
      <c r="AJ329" s="258"/>
      <c r="AK329" s="258"/>
      <c r="AL329" s="258"/>
      <c r="AM329" s="258"/>
      <c r="AN329" s="258"/>
      <c r="AO329" s="258"/>
      <c r="AP329" s="258"/>
      <c r="AQ329" s="258"/>
      <c r="AR329" s="258"/>
      <c r="AS329" s="258"/>
      <c r="AT329" s="258"/>
      <c r="AU329" s="258"/>
      <c r="AV329" s="258"/>
      <c r="AW329" s="258"/>
      <c r="AX329" s="258"/>
      <c r="AY329" s="258"/>
      <c r="AZ329" s="258"/>
    </row>
    <row r="330" spans="1:52">
      <c r="A330" s="258"/>
      <c r="B330" s="258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8"/>
      <c r="Y330" s="258"/>
      <c r="Z330" s="258"/>
      <c r="AA330" s="258"/>
      <c r="AB330" s="258"/>
      <c r="AC330" s="258"/>
      <c r="AD330" s="258"/>
      <c r="AE330" s="258"/>
      <c r="AF330" s="258"/>
      <c r="AG330" s="258"/>
      <c r="AH330" s="258"/>
      <c r="AI330" s="258"/>
      <c r="AJ330" s="258"/>
      <c r="AK330" s="258"/>
      <c r="AL330" s="258"/>
      <c r="AM330" s="258"/>
      <c r="AN330" s="258"/>
      <c r="AO330" s="258"/>
      <c r="AP330" s="258"/>
      <c r="AQ330" s="258"/>
      <c r="AR330" s="258"/>
      <c r="AS330" s="258"/>
      <c r="AT330" s="258"/>
      <c r="AU330" s="258"/>
      <c r="AV330" s="258"/>
      <c r="AW330" s="258"/>
      <c r="AX330" s="258"/>
      <c r="AY330" s="258"/>
      <c r="AZ330" s="258"/>
    </row>
    <row r="331" spans="1:52">
      <c r="A331" s="258"/>
      <c r="B331" s="258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58"/>
      <c r="Z331" s="258"/>
      <c r="AA331" s="258"/>
      <c r="AB331" s="258"/>
      <c r="AC331" s="258"/>
      <c r="AD331" s="258"/>
      <c r="AE331" s="258"/>
      <c r="AF331" s="258"/>
      <c r="AG331" s="258"/>
      <c r="AH331" s="258"/>
      <c r="AI331" s="258"/>
      <c r="AJ331" s="258"/>
      <c r="AK331" s="258"/>
      <c r="AL331" s="258"/>
      <c r="AM331" s="258"/>
      <c r="AN331" s="258"/>
      <c r="AO331" s="258"/>
      <c r="AP331" s="258"/>
      <c r="AQ331" s="258"/>
      <c r="AR331" s="258"/>
      <c r="AS331" s="258"/>
      <c r="AT331" s="258"/>
      <c r="AU331" s="258"/>
      <c r="AV331" s="258"/>
      <c r="AW331" s="258"/>
      <c r="AX331" s="258"/>
      <c r="AY331" s="258"/>
      <c r="AZ331" s="258"/>
    </row>
    <row r="332" spans="1:52">
      <c r="A332" s="258"/>
      <c r="B332" s="258"/>
      <c r="C332" s="258"/>
      <c r="D332" s="258"/>
      <c r="E332" s="258"/>
      <c r="F332" s="258"/>
      <c r="G332" s="258"/>
      <c r="H332" s="258"/>
      <c r="I332" s="258"/>
      <c r="J332" s="258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258"/>
      <c r="X332" s="258"/>
      <c r="Y332" s="258"/>
      <c r="Z332" s="258"/>
      <c r="AA332" s="258"/>
      <c r="AB332" s="258"/>
      <c r="AC332" s="258"/>
      <c r="AD332" s="258"/>
      <c r="AE332" s="258"/>
      <c r="AF332" s="258"/>
      <c r="AG332" s="258"/>
      <c r="AH332" s="258"/>
      <c r="AI332" s="258"/>
      <c r="AJ332" s="258"/>
      <c r="AK332" s="258"/>
      <c r="AL332" s="258"/>
      <c r="AM332" s="258"/>
      <c r="AN332" s="258"/>
      <c r="AO332" s="258"/>
      <c r="AP332" s="258"/>
      <c r="AQ332" s="258"/>
      <c r="AR332" s="258"/>
      <c r="AS332" s="258"/>
      <c r="AT332" s="258"/>
      <c r="AU332" s="258"/>
      <c r="AV332" s="258"/>
      <c r="AW332" s="258"/>
      <c r="AX332" s="258"/>
      <c r="AY332" s="258"/>
      <c r="AZ332" s="258"/>
    </row>
    <row r="333" spans="1:52">
      <c r="A333" s="258"/>
      <c r="B333" s="258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58"/>
      <c r="Z333" s="258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  <c r="AW333" s="258"/>
      <c r="AX333" s="258"/>
      <c r="AY333" s="258"/>
      <c r="AZ333" s="258"/>
    </row>
    <row r="334" spans="1:52">
      <c r="A334" s="258"/>
      <c r="B334" s="258"/>
      <c r="C334" s="258"/>
      <c r="D334" s="258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258"/>
      <c r="X334" s="258"/>
      <c r="Y334" s="258"/>
      <c r="Z334" s="258"/>
      <c r="AA334" s="258"/>
      <c r="AB334" s="258"/>
      <c r="AC334" s="258"/>
      <c r="AD334" s="258"/>
      <c r="AE334" s="258"/>
      <c r="AF334" s="258"/>
      <c r="AG334" s="258"/>
      <c r="AH334" s="258"/>
      <c r="AI334" s="258"/>
      <c r="AJ334" s="258"/>
      <c r="AK334" s="258"/>
      <c r="AL334" s="258"/>
      <c r="AM334" s="258"/>
      <c r="AN334" s="258"/>
      <c r="AO334" s="258"/>
      <c r="AP334" s="258"/>
      <c r="AQ334" s="258"/>
      <c r="AR334" s="258"/>
      <c r="AS334" s="258"/>
      <c r="AT334" s="258"/>
      <c r="AU334" s="258"/>
      <c r="AV334" s="258"/>
      <c r="AW334" s="258"/>
      <c r="AX334" s="258"/>
      <c r="AY334" s="258"/>
      <c r="AZ334" s="258"/>
    </row>
    <row r="335" spans="1:52">
      <c r="A335" s="258"/>
      <c r="B335" s="258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  <c r="Z335" s="258"/>
      <c r="AA335" s="258"/>
      <c r="AB335" s="258"/>
      <c r="AC335" s="258"/>
      <c r="AD335" s="258"/>
      <c r="AE335" s="258"/>
      <c r="AF335" s="258"/>
      <c r="AG335" s="258"/>
      <c r="AH335" s="258"/>
      <c r="AI335" s="258"/>
      <c r="AJ335" s="258"/>
      <c r="AK335" s="258"/>
      <c r="AL335" s="258"/>
      <c r="AM335" s="258"/>
      <c r="AN335" s="258"/>
      <c r="AO335" s="258"/>
      <c r="AP335" s="258"/>
      <c r="AQ335" s="258"/>
      <c r="AR335" s="258"/>
      <c r="AS335" s="258"/>
      <c r="AT335" s="258"/>
      <c r="AU335" s="258"/>
      <c r="AV335" s="258"/>
      <c r="AW335" s="258"/>
      <c r="AX335" s="258"/>
      <c r="AY335" s="258"/>
      <c r="AZ335" s="258"/>
    </row>
    <row r="336" spans="1:52">
      <c r="A336" s="258"/>
      <c r="B336" s="258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  <c r="Z336" s="258"/>
      <c r="AA336" s="258"/>
      <c r="AB336" s="258"/>
      <c r="AC336" s="258"/>
      <c r="AD336" s="258"/>
      <c r="AE336" s="258"/>
      <c r="AF336" s="258"/>
      <c r="AG336" s="258"/>
      <c r="AH336" s="258"/>
      <c r="AI336" s="258"/>
      <c r="AJ336" s="258"/>
      <c r="AK336" s="258"/>
      <c r="AL336" s="258"/>
      <c r="AM336" s="258"/>
      <c r="AN336" s="258"/>
      <c r="AO336" s="258"/>
      <c r="AP336" s="258"/>
      <c r="AQ336" s="258"/>
      <c r="AR336" s="258"/>
      <c r="AS336" s="258"/>
      <c r="AT336" s="258"/>
      <c r="AU336" s="258"/>
      <c r="AV336" s="258"/>
      <c r="AW336" s="258"/>
      <c r="AX336" s="258"/>
      <c r="AY336" s="258"/>
      <c r="AZ336" s="258"/>
    </row>
    <row r="337" spans="1:52">
      <c r="A337" s="258"/>
      <c r="B337" s="258"/>
      <c r="C337" s="258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  <c r="Z337" s="258"/>
      <c r="AA337" s="258"/>
      <c r="AB337" s="258"/>
      <c r="AC337" s="258"/>
      <c r="AD337" s="258"/>
      <c r="AE337" s="258"/>
      <c r="AF337" s="258"/>
      <c r="AG337" s="258"/>
      <c r="AH337" s="258"/>
      <c r="AI337" s="258"/>
      <c r="AJ337" s="258"/>
      <c r="AK337" s="258"/>
      <c r="AL337" s="258"/>
      <c r="AM337" s="258"/>
      <c r="AN337" s="258"/>
      <c r="AO337" s="258"/>
      <c r="AP337" s="258"/>
      <c r="AQ337" s="258"/>
      <c r="AR337" s="258"/>
      <c r="AS337" s="258"/>
      <c r="AT337" s="258"/>
      <c r="AU337" s="258"/>
      <c r="AV337" s="258"/>
      <c r="AW337" s="258"/>
      <c r="AX337" s="258"/>
      <c r="AY337" s="258"/>
      <c r="AZ337" s="258"/>
    </row>
    <row r="338" spans="1:52">
      <c r="A338" s="258"/>
      <c r="B338" s="258"/>
      <c r="C338" s="258"/>
      <c r="D338" s="258"/>
      <c r="E338" s="258"/>
      <c r="F338" s="258"/>
      <c r="G338" s="258"/>
      <c r="H338" s="258"/>
      <c r="I338" s="258"/>
      <c r="J338" s="258"/>
      <c r="K338" s="258"/>
      <c r="L338" s="258"/>
      <c r="M338" s="258"/>
      <c r="N338" s="258"/>
      <c r="O338" s="258"/>
      <c r="P338" s="258"/>
      <c r="Q338" s="258"/>
      <c r="R338" s="258"/>
      <c r="S338" s="258"/>
      <c r="T338" s="258"/>
      <c r="U338" s="258"/>
      <c r="V338" s="258"/>
      <c r="W338" s="258"/>
      <c r="X338" s="258"/>
      <c r="Y338" s="258"/>
      <c r="Z338" s="258"/>
      <c r="AA338" s="258"/>
      <c r="AB338" s="258"/>
      <c r="AC338" s="258"/>
      <c r="AD338" s="258"/>
      <c r="AE338" s="258"/>
      <c r="AF338" s="258"/>
      <c r="AG338" s="258"/>
      <c r="AH338" s="258"/>
      <c r="AI338" s="258"/>
      <c r="AJ338" s="258"/>
      <c r="AK338" s="258"/>
      <c r="AL338" s="258"/>
      <c r="AM338" s="258"/>
      <c r="AN338" s="258"/>
      <c r="AO338" s="258"/>
      <c r="AP338" s="258"/>
      <c r="AQ338" s="258"/>
      <c r="AR338" s="258"/>
      <c r="AS338" s="258"/>
      <c r="AT338" s="258"/>
      <c r="AU338" s="258"/>
      <c r="AV338" s="258"/>
      <c r="AW338" s="258"/>
      <c r="AX338" s="258"/>
      <c r="AY338" s="258"/>
      <c r="AZ338" s="258"/>
    </row>
    <row r="339" spans="1:52">
      <c r="A339" s="258"/>
      <c r="B339" s="258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  <c r="O339" s="258"/>
      <c r="P339" s="258"/>
      <c r="Q339" s="258"/>
      <c r="R339" s="258"/>
      <c r="S339" s="258"/>
      <c r="T339" s="258"/>
      <c r="U339" s="258"/>
      <c r="V339" s="258"/>
      <c r="W339" s="258"/>
      <c r="X339" s="258"/>
      <c r="Y339" s="258"/>
      <c r="Z339" s="258"/>
      <c r="AA339" s="258"/>
      <c r="AB339" s="258"/>
      <c r="AC339" s="258"/>
      <c r="AD339" s="258"/>
      <c r="AE339" s="258"/>
      <c r="AF339" s="258"/>
      <c r="AG339" s="258"/>
      <c r="AH339" s="258"/>
      <c r="AI339" s="258"/>
      <c r="AJ339" s="258"/>
      <c r="AK339" s="258"/>
      <c r="AL339" s="258"/>
      <c r="AM339" s="258"/>
      <c r="AN339" s="258"/>
      <c r="AO339" s="258"/>
      <c r="AP339" s="258"/>
      <c r="AQ339" s="258"/>
      <c r="AR339" s="258"/>
      <c r="AS339" s="258"/>
      <c r="AT339" s="258"/>
      <c r="AU339" s="258"/>
      <c r="AV339" s="258"/>
      <c r="AW339" s="258"/>
      <c r="AX339" s="258"/>
      <c r="AY339" s="258"/>
      <c r="AZ339" s="258"/>
    </row>
    <row r="340" spans="1:52">
      <c r="A340" s="258"/>
      <c r="B340" s="258"/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  <c r="Z340" s="258"/>
      <c r="AA340" s="258"/>
      <c r="AB340" s="258"/>
      <c r="AC340" s="258"/>
      <c r="AD340" s="258"/>
      <c r="AE340" s="258"/>
      <c r="AF340" s="258"/>
      <c r="AG340" s="258"/>
      <c r="AH340" s="258"/>
      <c r="AI340" s="258"/>
      <c r="AJ340" s="258"/>
      <c r="AK340" s="258"/>
      <c r="AL340" s="258"/>
      <c r="AM340" s="258"/>
      <c r="AN340" s="258"/>
      <c r="AO340" s="258"/>
      <c r="AP340" s="258"/>
      <c r="AQ340" s="258"/>
      <c r="AR340" s="258"/>
      <c r="AS340" s="258"/>
      <c r="AT340" s="258"/>
      <c r="AU340" s="258"/>
      <c r="AV340" s="258"/>
      <c r="AW340" s="258"/>
      <c r="AX340" s="258"/>
      <c r="AY340" s="258"/>
      <c r="AZ340" s="258"/>
    </row>
    <row r="341" spans="1:52">
      <c r="A341" s="258"/>
      <c r="B341" s="258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258"/>
      <c r="AU341" s="258"/>
      <c r="AV341" s="258"/>
      <c r="AW341" s="258"/>
      <c r="AX341" s="258"/>
      <c r="AY341" s="258"/>
      <c r="AZ341" s="258"/>
    </row>
    <row r="342" spans="1:52">
      <c r="A342" s="258"/>
      <c r="B342" s="258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58"/>
      <c r="AZ342" s="258"/>
    </row>
    <row r="343" spans="1:52">
      <c r="A343" s="258"/>
      <c r="B343" s="258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258"/>
      <c r="X343" s="258"/>
      <c r="Y343" s="258"/>
      <c r="Z343" s="258"/>
      <c r="AA343" s="258"/>
      <c r="AB343" s="258"/>
      <c r="AC343" s="258"/>
      <c r="AD343" s="258"/>
      <c r="AE343" s="258"/>
      <c r="AF343" s="258"/>
      <c r="AG343" s="258"/>
      <c r="AH343" s="258"/>
      <c r="AI343" s="258"/>
      <c r="AJ343" s="258"/>
      <c r="AK343" s="258"/>
      <c r="AL343" s="258"/>
      <c r="AM343" s="258"/>
      <c r="AN343" s="258"/>
      <c r="AO343" s="258"/>
      <c r="AP343" s="258"/>
      <c r="AQ343" s="258"/>
      <c r="AR343" s="258"/>
      <c r="AS343" s="258"/>
      <c r="AT343" s="258"/>
      <c r="AU343" s="258"/>
      <c r="AV343" s="258"/>
      <c r="AW343" s="258"/>
      <c r="AX343" s="258"/>
      <c r="AY343" s="258"/>
      <c r="AZ343" s="258"/>
    </row>
    <row r="344" spans="1:52">
      <c r="A344" s="258"/>
      <c r="B344" s="258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258"/>
      <c r="X344" s="258"/>
      <c r="Y344" s="258"/>
      <c r="Z344" s="258"/>
      <c r="AA344" s="258"/>
      <c r="AB344" s="258"/>
      <c r="AC344" s="258"/>
      <c r="AD344" s="258"/>
      <c r="AE344" s="258"/>
      <c r="AF344" s="258"/>
      <c r="AG344" s="258"/>
      <c r="AH344" s="258"/>
      <c r="AI344" s="258"/>
      <c r="AJ344" s="258"/>
      <c r="AK344" s="258"/>
      <c r="AL344" s="258"/>
      <c r="AM344" s="258"/>
      <c r="AN344" s="258"/>
      <c r="AO344" s="258"/>
      <c r="AP344" s="258"/>
      <c r="AQ344" s="258"/>
      <c r="AR344" s="258"/>
      <c r="AS344" s="258"/>
      <c r="AT344" s="258"/>
      <c r="AU344" s="258"/>
      <c r="AV344" s="258"/>
      <c r="AW344" s="258"/>
      <c r="AX344" s="258"/>
      <c r="AY344" s="258"/>
      <c r="AZ344" s="258"/>
    </row>
    <row r="345" spans="1:52">
      <c r="A345" s="258"/>
      <c r="B345" s="258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</row>
    <row r="346" spans="1:52">
      <c r="A346" s="258"/>
      <c r="B346" s="258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58"/>
      <c r="Z346" s="258"/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  <c r="AM346" s="258"/>
      <c r="AN346" s="258"/>
      <c r="AO346" s="258"/>
      <c r="AP346" s="258"/>
      <c r="AQ346" s="258"/>
      <c r="AR346" s="258"/>
      <c r="AS346" s="258"/>
      <c r="AT346" s="258"/>
      <c r="AU346" s="258"/>
      <c r="AV346" s="258"/>
      <c r="AW346" s="258"/>
      <c r="AX346" s="258"/>
      <c r="AY346" s="258"/>
      <c r="AZ346" s="258"/>
    </row>
    <row r="347" spans="1:52">
      <c r="A347" s="258"/>
      <c r="B347" s="258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58"/>
      <c r="Z347" s="258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258"/>
      <c r="AR347" s="258"/>
      <c r="AS347" s="258"/>
      <c r="AT347" s="258"/>
      <c r="AU347" s="258"/>
      <c r="AV347" s="258"/>
      <c r="AW347" s="258"/>
      <c r="AX347" s="258"/>
      <c r="AY347" s="258"/>
      <c r="AZ347" s="258"/>
    </row>
    <row r="348" spans="1:52">
      <c r="A348" s="258"/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  <c r="Z348" s="258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58"/>
      <c r="AZ348" s="258"/>
    </row>
    <row r="349" spans="1:52">
      <c r="A349" s="258"/>
      <c r="B349" s="258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8"/>
      <c r="Z349" s="258"/>
      <c r="AA349" s="258"/>
      <c r="AB349" s="258"/>
      <c r="AC349" s="258"/>
      <c r="AD349" s="258"/>
      <c r="AE349" s="258"/>
      <c r="AF349" s="258"/>
      <c r="AG349" s="258"/>
      <c r="AH349" s="258"/>
      <c r="AI349" s="258"/>
      <c r="AJ349" s="258"/>
      <c r="AK349" s="258"/>
      <c r="AL349" s="258"/>
      <c r="AM349" s="258"/>
      <c r="AN349" s="258"/>
      <c r="AO349" s="258"/>
      <c r="AP349" s="258"/>
      <c r="AQ349" s="258"/>
      <c r="AR349" s="258"/>
      <c r="AS349" s="258"/>
      <c r="AT349" s="258"/>
      <c r="AU349" s="258"/>
      <c r="AV349" s="258"/>
      <c r="AW349" s="258"/>
      <c r="AX349" s="258"/>
      <c r="AY349" s="258"/>
      <c r="AZ349" s="258"/>
    </row>
    <row r="350" spans="1:52">
      <c r="A350" s="258"/>
      <c r="B350" s="258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58"/>
      <c r="Z350" s="258"/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  <c r="AM350" s="258"/>
      <c r="AN350" s="258"/>
      <c r="AO350" s="258"/>
      <c r="AP350" s="258"/>
      <c r="AQ350" s="258"/>
      <c r="AR350" s="258"/>
      <c r="AS350" s="258"/>
      <c r="AT350" s="258"/>
      <c r="AU350" s="258"/>
      <c r="AV350" s="258"/>
      <c r="AW350" s="258"/>
      <c r="AX350" s="258"/>
      <c r="AY350" s="258"/>
      <c r="AZ350" s="258"/>
    </row>
    <row r="351" spans="1:52">
      <c r="A351" s="258"/>
      <c r="B351" s="258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58"/>
      <c r="Z351" s="258"/>
      <c r="AA351" s="258"/>
      <c r="AB351" s="258"/>
      <c r="AC351" s="258"/>
      <c r="AD351" s="258"/>
      <c r="AE351" s="258"/>
      <c r="AF351" s="258"/>
      <c r="AG351" s="258"/>
      <c r="AH351" s="258"/>
      <c r="AI351" s="258"/>
      <c r="AJ351" s="258"/>
      <c r="AK351" s="258"/>
      <c r="AL351" s="258"/>
      <c r="AM351" s="258"/>
      <c r="AN351" s="258"/>
      <c r="AO351" s="258"/>
      <c r="AP351" s="258"/>
      <c r="AQ351" s="258"/>
      <c r="AR351" s="258"/>
      <c r="AS351" s="258"/>
      <c r="AT351" s="258"/>
      <c r="AU351" s="258"/>
      <c r="AV351" s="258"/>
      <c r="AW351" s="258"/>
      <c r="AX351" s="258"/>
      <c r="AY351" s="258"/>
      <c r="AZ351" s="258"/>
    </row>
    <row r="352" spans="1:52">
      <c r="A352" s="258"/>
      <c r="B352" s="258"/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58"/>
      <c r="Z352" s="258"/>
      <c r="AA352" s="258"/>
      <c r="AB352" s="258"/>
      <c r="AC352" s="258"/>
      <c r="AD352" s="258"/>
      <c r="AE352" s="258"/>
      <c r="AF352" s="258"/>
      <c r="AG352" s="258"/>
      <c r="AH352" s="258"/>
      <c r="AI352" s="258"/>
      <c r="AJ352" s="258"/>
      <c r="AK352" s="258"/>
      <c r="AL352" s="258"/>
      <c r="AM352" s="258"/>
      <c r="AN352" s="258"/>
      <c r="AO352" s="258"/>
      <c r="AP352" s="258"/>
      <c r="AQ352" s="258"/>
      <c r="AR352" s="258"/>
      <c r="AS352" s="258"/>
      <c r="AT352" s="258"/>
      <c r="AU352" s="258"/>
      <c r="AV352" s="258"/>
      <c r="AW352" s="258"/>
      <c r="AX352" s="258"/>
      <c r="AY352" s="258"/>
      <c r="AZ352" s="258"/>
    </row>
    <row r="353" spans="1:52">
      <c r="A353" s="258"/>
      <c r="B353" s="258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  <c r="Z353" s="258"/>
      <c r="AA353" s="258"/>
      <c r="AB353" s="258"/>
      <c r="AC353" s="258"/>
      <c r="AD353" s="258"/>
      <c r="AE353" s="258"/>
      <c r="AF353" s="258"/>
      <c r="AG353" s="258"/>
      <c r="AH353" s="258"/>
      <c r="AI353" s="258"/>
      <c r="AJ353" s="258"/>
      <c r="AK353" s="258"/>
      <c r="AL353" s="258"/>
      <c r="AM353" s="258"/>
      <c r="AN353" s="258"/>
      <c r="AO353" s="258"/>
      <c r="AP353" s="258"/>
      <c r="AQ353" s="258"/>
      <c r="AR353" s="258"/>
      <c r="AS353" s="258"/>
      <c r="AT353" s="258"/>
      <c r="AU353" s="258"/>
      <c r="AV353" s="258"/>
      <c r="AW353" s="258"/>
      <c r="AX353" s="258"/>
      <c r="AY353" s="258"/>
      <c r="AZ353" s="258"/>
    </row>
    <row r="354" spans="1:52">
      <c r="A354" s="258"/>
      <c r="B354" s="258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  <c r="Z354" s="258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  <c r="AM354" s="258"/>
      <c r="AN354" s="258"/>
      <c r="AO354" s="258"/>
      <c r="AP354" s="258"/>
      <c r="AQ354" s="258"/>
      <c r="AR354" s="258"/>
      <c r="AS354" s="258"/>
      <c r="AT354" s="258"/>
      <c r="AU354" s="258"/>
      <c r="AV354" s="258"/>
      <c r="AW354" s="258"/>
      <c r="AX354" s="258"/>
      <c r="AY354" s="258"/>
      <c r="AZ354" s="258"/>
    </row>
    <row r="355" spans="1:52">
      <c r="A355" s="258"/>
      <c r="B355" s="258"/>
      <c r="C355" s="258"/>
      <c r="D355" s="258"/>
      <c r="E355" s="258"/>
      <c r="F355" s="258"/>
      <c r="G355" s="258"/>
      <c r="H355" s="258"/>
      <c r="I355" s="258"/>
      <c r="J355" s="25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258"/>
      <c r="X355" s="258"/>
      <c r="Y355" s="258"/>
      <c r="Z355" s="258"/>
      <c r="AA355" s="258"/>
      <c r="AB355" s="258"/>
      <c r="AC355" s="258"/>
      <c r="AD355" s="258"/>
      <c r="AE355" s="258"/>
      <c r="AF355" s="258"/>
      <c r="AG355" s="258"/>
      <c r="AH355" s="258"/>
      <c r="AI355" s="258"/>
      <c r="AJ355" s="258"/>
      <c r="AK355" s="258"/>
      <c r="AL355" s="258"/>
      <c r="AM355" s="258"/>
      <c r="AN355" s="258"/>
      <c r="AO355" s="258"/>
      <c r="AP355" s="258"/>
      <c r="AQ355" s="258"/>
      <c r="AR355" s="258"/>
      <c r="AS355" s="258"/>
      <c r="AT355" s="258"/>
      <c r="AU355" s="258"/>
      <c r="AV355" s="258"/>
      <c r="AW355" s="258"/>
      <c r="AX355" s="258"/>
      <c r="AY355" s="258"/>
      <c r="AZ355" s="258"/>
    </row>
    <row r="356" spans="1:52">
      <c r="A356" s="258"/>
      <c r="B356" s="258"/>
      <c r="C356" s="258"/>
      <c r="D356" s="258"/>
      <c r="E356" s="258"/>
      <c r="F356" s="258"/>
      <c r="G356" s="258"/>
      <c r="H356" s="258"/>
      <c r="I356" s="258"/>
      <c r="J356" s="25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258"/>
      <c r="X356" s="258"/>
      <c r="Y356" s="258"/>
      <c r="Z356" s="258"/>
      <c r="AA356" s="258"/>
      <c r="AB356" s="258"/>
      <c r="AC356" s="258"/>
      <c r="AD356" s="258"/>
      <c r="AE356" s="258"/>
      <c r="AF356" s="258"/>
      <c r="AG356" s="258"/>
      <c r="AH356" s="258"/>
      <c r="AI356" s="258"/>
      <c r="AJ356" s="258"/>
      <c r="AK356" s="258"/>
      <c r="AL356" s="258"/>
      <c r="AM356" s="258"/>
      <c r="AN356" s="258"/>
      <c r="AO356" s="258"/>
      <c r="AP356" s="258"/>
      <c r="AQ356" s="258"/>
      <c r="AR356" s="258"/>
      <c r="AS356" s="258"/>
      <c r="AT356" s="258"/>
      <c r="AU356" s="258"/>
      <c r="AV356" s="258"/>
      <c r="AW356" s="258"/>
      <c r="AX356" s="258"/>
      <c r="AY356" s="258"/>
      <c r="AZ356" s="258"/>
    </row>
    <row r="357" spans="1:52">
      <c r="A357" s="258"/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V357" s="258"/>
      <c r="W357" s="258"/>
      <c r="X357" s="258"/>
      <c r="Y357" s="258"/>
      <c r="Z357" s="258"/>
      <c r="AA357" s="258"/>
      <c r="AB357" s="258"/>
      <c r="AC357" s="258"/>
      <c r="AD357" s="258"/>
      <c r="AE357" s="258"/>
      <c r="AF357" s="258"/>
      <c r="AG357" s="258"/>
      <c r="AH357" s="258"/>
      <c r="AI357" s="258"/>
      <c r="AJ357" s="258"/>
      <c r="AK357" s="258"/>
      <c r="AL357" s="258"/>
      <c r="AM357" s="258"/>
      <c r="AN357" s="258"/>
      <c r="AO357" s="258"/>
      <c r="AP357" s="258"/>
      <c r="AQ357" s="258"/>
      <c r="AR357" s="258"/>
      <c r="AS357" s="258"/>
      <c r="AT357" s="258"/>
      <c r="AU357" s="258"/>
      <c r="AV357" s="258"/>
      <c r="AW357" s="258"/>
      <c r="AX357" s="258"/>
      <c r="AY357" s="258"/>
      <c r="AZ357" s="258"/>
    </row>
    <row r="358" spans="1:52">
      <c r="A358" s="258"/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258"/>
      <c r="X358" s="258"/>
      <c r="Y358" s="258"/>
      <c r="Z358" s="258"/>
      <c r="AA358" s="258"/>
      <c r="AB358" s="258"/>
      <c r="AC358" s="258"/>
      <c r="AD358" s="258"/>
      <c r="AE358" s="258"/>
      <c r="AF358" s="258"/>
      <c r="AG358" s="258"/>
      <c r="AH358" s="258"/>
      <c r="AI358" s="258"/>
      <c r="AJ358" s="258"/>
      <c r="AK358" s="258"/>
      <c r="AL358" s="258"/>
      <c r="AM358" s="258"/>
      <c r="AN358" s="258"/>
      <c r="AO358" s="258"/>
      <c r="AP358" s="258"/>
      <c r="AQ358" s="258"/>
      <c r="AR358" s="258"/>
      <c r="AS358" s="258"/>
      <c r="AT358" s="258"/>
      <c r="AU358" s="258"/>
      <c r="AV358" s="258"/>
      <c r="AW358" s="258"/>
      <c r="AX358" s="258"/>
      <c r="AY358" s="258"/>
      <c r="AZ358" s="258"/>
    </row>
    <row r="359" spans="1:52">
      <c r="A359" s="258"/>
      <c r="B359" s="258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258"/>
      <c r="X359" s="258"/>
      <c r="Y359" s="258"/>
      <c r="Z359" s="258"/>
      <c r="AA359" s="258"/>
      <c r="AB359" s="258"/>
      <c r="AC359" s="258"/>
      <c r="AD359" s="258"/>
      <c r="AE359" s="258"/>
      <c r="AF359" s="258"/>
      <c r="AG359" s="258"/>
      <c r="AH359" s="258"/>
      <c r="AI359" s="258"/>
      <c r="AJ359" s="258"/>
      <c r="AK359" s="258"/>
      <c r="AL359" s="258"/>
      <c r="AM359" s="258"/>
      <c r="AN359" s="258"/>
      <c r="AO359" s="258"/>
      <c r="AP359" s="258"/>
      <c r="AQ359" s="258"/>
      <c r="AR359" s="258"/>
      <c r="AS359" s="258"/>
      <c r="AT359" s="258"/>
      <c r="AU359" s="258"/>
      <c r="AV359" s="258"/>
      <c r="AW359" s="258"/>
      <c r="AX359" s="258"/>
      <c r="AY359" s="258"/>
      <c r="AZ359" s="258"/>
    </row>
    <row r="360" spans="1:52">
      <c r="A360" s="258"/>
      <c r="B360" s="258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X360" s="258"/>
      <c r="Y360" s="258"/>
      <c r="Z360" s="258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8"/>
      <c r="AL360" s="258"/>
      <c r="AM360" s="258"/>
      <c r="AN360" s="258"/>
      <c r="AO360" s="258"/>
      <c r="AP360" s="258"/>
      <c r="AQ360" s="258"/>
      <c r="AR360" s="258"/>
      <c r="AS360" s="258"/>
      <c r="AT360" s="258"/>
      <c r="AU360" s="258"/>
      <c r="AV360" s="258"/>
      <c r="AW360" s="258"/>
      <c r="AX360" s="258"/>
      <c r="AY360" s="258"/>
      <c r="AZ360" s="258"/>
    </row>
    <row r="361" spans="1:52">
      <c r="A361" s="258"/>
      <c r="B361" s="258"/>
      <c r="C361" s="258"/>
      <c r="D361" s="258"/>
      <c r="E361" s="258"/>
      <c r="F361" s="258"/>
      <c r="G361" s="258"/>
      <c r="H361" s="258"/>
      <c r="I361" s="258"/>
      <c r="J361" s="258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8"/>
      <c r="Z361" s="258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58"/>
      <c r="AL361" s="258"/>
      <c r="AM361" s="258"/>
      <c r="AN361" s="258"/>
      <c r="AO361" s="258"/>
      <c r="AP361" s="258"/>
      <c r="AQ361" s="258"/>
      <c r="AR361" s="258"/>
      <c r="AS361" s="258"/>
      <c r="AT361" s="258"/>
      <c r="AU361" s="258"/>
      <c r="AV361" s="258"/>
      <c r="AW361" s="258"/>
      <c r="AX361" s="258"/>
      <c r="AY361" s="258"/>
      <c r="AZ361" s="258"/>
    </row>
    <row r="362" spans="1:52">
      <c r="A362" s="258"/>
      <c r="B362" s="258"/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8"/>
      <c r="P362" s="258"/>
      <c r="Q362" s="258"/>
      <c r="R362" s="258"/>
      <c r="S362" s="258"/>
      <c r="T362" s="258"/>
      <c r="U362" s="258"/>
      <c r="V362" s="258"/>
      <c r="W362" s="258"/>
      <c r="X362" s="258"/>
      <c r="Y362" s="258"/>
      <c r="Z362" s="258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58"/>
      <c r="AL362" s="258"/>
      <c r="AM362" s="258"/>
      <c r="AN362" s="258"/>
      <c r="AO362" s="258"/>
      <c r="AP362" s="258"/>
      <c r="AQ362" s="258"/>
      <c r="AR362" s="258"/>
      <c r="AS362" s="258"/>
      <c r="AT362" s="258"/>
      <c r="AU362" s="258"/>
      <c r="AV362" s="258"/>
      <c r="AW362" s="258"/>
      <c r="AX362" s="258"/>
      <c r="AY362" s="258"/>
      <c r="AZ362" s="258"/>
    </row>
    <row r="363" spans="1:52">
      <c r="A363" s="258"/>
      <c r="B363" s="258"/>
      <c r="C363" s="258"/>
      <c r="D363" s="258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  <c r="O363" s="258"/>
      <c r="P363" s="258"/>
      <c r="Q363" s="258"/>
      <c r="R363" s="258"/>
      <c r="S363" s="258"/>
      <c r="T363" s="258"/>
      <c r="U363" s="258"/>
      <c r="V363" s="258"/>
      <c r="W363" s="258"/>
      <c r="X363" s="258"/>
      <c r="Y363" s="258"/>
      <c r="Z363" s="258"/>
      <c r="AA363" s="258"/>
      <c r="AB363" s="258"/>
      <c r="AC363" s="258"/>
      <c r="AD363" s="258"/>
      <c r="AE363" s="258"/>
      <c r="AF363" s="258"/>
      <c r="AG363" s="258"/>
      <c r="AH363" s="258"/>
      <c r="AI363" s="258"/>
      <c r="AJ363" s="258"/>
      <c r="AK363" s="258"/>
      <c r="AL363" s="258"/>
      <c r="AM363" s="258"/>
      <c r="AN363" s="258"/>
      <c r="AO363" s="258"/>
      <c r="AP363" s="258"/>
      <c r="AQ363" s="258"/>
      <c r="AR363" s="258"/>
      <c r="AS363" s="258"/>
      <c r="AT363" s="258"/>
      <c r="AU363" s="258"/>
      <c r="AV363" s="258"/>
      <c r="AW363" s="258"/>
      <c r="AX363" s="258"/>
      <c r="AY363" s="258"/>
      <c r="AZ363" s="258"/>
    </row>
    <row r="364" spans="1:52">
      <c r="A364" s="258"/>
      <c r="B364" s="258"/>
      <c r="C364" s="258"/>
      <c r="D364" s="258"/>
      <c r="E364" s="258"/>
      <c r="F364" s="258"/>
      <c r="G364" s="258"/>
      <c r="H364" s="258"/>
      <c r="I364" s="258"/>
      <c r="J364" s="258"/>
      <c r="K364" s="258"/>
      <c r="L364" s="258"/>
      <c r="M364" s="258"/>
      <c r="N364" s="258"/>
      <c r="O364" s="258"/>
      <c r="P364" s="258"/>
      <c r="Q364" s="258"/>
      <c r="R364" s="258"/>
      <c r="S364" s="258"/>
      <c r="T364" s="258"/>
      <c r="U364" s="258"/>
      <c r="V364" s="258"/>
      <c r="W364" s="258"/>
      <c r="X364" s="258"/>
      <c r="Y364" s="258"/>
      <c r="Z364" s="258"/>
      <c r="AA364" s="258"/>
      <c r="AB364" s="258"/>
      <c r="AC364" s="258"/>
      <c r="AD364" s="258"/>
      <c r="AE364" s="258"/>
      <c r="AF364" s="258"/>
      <c r="AG364" s="258"/>
      <c r="AH364" s="258"/>
      <c r="AI364" s="258"/>
      <c r="AJ364" s="258"/>
      <c r="AK364" s="258"/>
      <c r="AL364" s="258"/>
      <c r="AM364" s="258"/>
      <c r="AN364" s="258"/>
      <c r="AO364" s="258"/>
      <c r="AP364" s="258"/>
      <c r="AQ364" s="258"/>
      <c r="AR364" s="258"/>
      <c r="AS364" s="258"/>
      <c r="AT364" s="258"/>
      <c r="AU364" s="258"/>
      <c r="AV364" s="258"/>
      <c r="AW364" s="258"/>
      <c r="AX364" s="258"/>
      <c r="AY364" s="258"/>
      <c r="AZ364" s="258"/>
    </row>
    <row r="365" spans="1:52">
      <c r="A365" s="258"/>
      <c r="B365" s="258"/>
      <c r="C365" s="258"/>
      <c r="D365" s="258"/>
      <c r="E365" s="258"/>
      <c r="F365" s="258"/>
      <c r="G365" s="258"/>
      <c r="H365" s="258"/>
      <c r="I365" s="258"/>
      <c r="J365" s="258"/>
      <c r="K365" s="258"/>
      <c r="L365" s="258"/>
      <c r="M365" s="258"/>
      <c r="N365" s="258"/>
      <c r="O365" s="258"/>
      <c r="P365" s="258"/>
      <c r="Q365" s="258"/>
      <c r="R365" s="258"/>
      <c r="S365" s="258"/>
      <c r="T365" s="258"/>
      <c r="U365" s="258"/>
      <c r="V365" s="258"/>
      <c r="W365" s="258"/>
      <c r="X365" s="258"/>
      <c r="Y365" s="258"/>
      <c r="Z365" s="258"/>
      <c r="AA365" s="258"/>
      <c r="AB365" s="258"/>
      <c r="AC365" s="258"/>
      <c r="AD365" s="258"/>
      <c r="AE365" s="258"/>
      <c r="AF365" s="258"/>
      <c r="AG365" s="258"/>
      <c r="AH365" s="258"/>
      <c r="AI365" s="258"/>
      <c r="AJ365" s="258"/>
      <c r="AK365" s="258"/>
      <c r="AL365" s="258"/>
      <c r="AM365" s="258"/>
      <c r="AN365" s="258"/>
      <c r="AO365" s="258"/>
      <c r="AP365" s="258"/>
      <c r="AQ365" s="258"/>
      <c r="AR365" s="258"/>
      <c r="AS365" s="258"/>
      <c r="AT365" s="258"/>
      <c r="AU365" s="258"/>
      <c r="AV365" s="258"/>
      <c r="AW365" s="258"/>
      <c r="AX365" s="258"/>
      <c r="AY365" s="258"/>
      <c r="AZ365" s="258"/>
    </row>
    <row r="366" spans="1:52">
      <c r="A366" s="258"/>
      <c r="B366" s="258"/>
      <c r="C366" s="258"/>
      <c r="D366" s="258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258"/>
      <c r="P366" s="258"/>
      <c r="Q366" s="258"/>
      <c r="R366" s="258"/>
      <c r="S366" s="258"/>
      <c r="T366" s="258"/>
      <c r="U366" s="258"/>
      <c r="V366" s="258"/>
      <c r="W366" s="258"/>
      <c r="X366" s="258"/>
      <c r="Y366" s="258"/>
      <c r="Z366" s="258"/>
      <c r="AA366" s="258"/>
      <c r="AB366" s="258"/>
      <c r="AC366" s="258"/>
      <c r="AD366" s="258"/>
      <c r="AE366" s="258"/>
      <c r="AF366" s="258"/>
      <c r="AG366" s="258"/>
      <c r="AH366" s="258"/>
      <c r="AI366" s="258"/>
      <c r="AJ366" s="258"/>
      <c r="AK366" s="258"/>
      <c r="AL366" s="258"/>
      <c r="AM366" s="258"/>
      <c r="AN366" s="258"/>
      <c r="AO366" s="258"/>
      <c r="AP366" s="258"/>
      <c r="AQ366" s="258"/>
      <c r="AR366" s="258"/>
      <c r="AS366" s="258"/>
      <c r="AT366" s="258"/>
      <c r="AU366" s="258"/>
      <c r="AV366" s="258"/>
      <c r="AW366" s="258"/>
      <c r="AX366" s="258"/>
      <c r="AY366" s="258"/>
      <c r="AZ366" s="258"/>
    </row>
    <row r="367" spans="1:52">
      <c r="A367" s="258"/>
      <c r="B367" s="258"/>
      <c r="C367" s="258"/>
      <c r="D367" s="258"/>
      <c r="E367" s="258"/>
      <c r="F367" s="258"/>
      <c r="G367" s="258"/>
      <c r="H367" s="258"/>
      <c r="I367" s="258"/>
      <c r="J367" s="258"/>
      <c r="K367" s="258"/>
      <c r="L367" s="258"/>
      <c r="M367" s="258"/>
      <c r="N367" s="258"/>
      <c r="O367" s="258"/>
      <c r="P367" s="258"/>
      <c r="Q367" s="258"/>
      <c r="R367" s="258"/>
      <c r="S367" s="258"/>
      <c r="T367" s="258"/>
      <c r="U367" s="258"/>
      <c r="V367" s="258"/>
      <c r="W367" s="258"/>
      <c r="X367" s="258"/>
      <c r="Y367" s="258"/>
      <c r="Z367" s="258"/>
      <c r="AA367" s="258"/>
      <c r="AB367" s="258"/>
      <c r="AC367" s="258"/>
      <c r="AD367" s="258"/>
      <c r="AE367" s="258"/>
      <c r="AF367" s="258"/>
      <c r="AG367" s="258"/>
      <c r="AH367" s="258"/>
      <c r="AI367" s="258"/>
      <c r="AJ367" s="258"/>
      <c r="AK367" s="258"/>
      <c r="AL367" s="258"/>
      <c r="AM367" s="258"/>
      <c r="AN367" s="258"/>
      <c r="AO367" s="258"/>
      <c r="AP367" s="258"/>
      <c r="AQ367" s="258"/>
      <c r="AR367" s="258"/>
      <c r="AS367" s="258"/>
      <c r="AT367" s="258"/>
      <c r="AU367" s="258"/>
      <c r="AV367" s="258"/>
      <c r="AW367" s="258"/>
      <c r="AX367" s="258"/>
      <c r="AY367" s="258"/>
      <c r="AZ367" s="258"/>
    </row>
    <row r="368" spans="1:52">
      <c r="A368" s="258"/>
      <c r="B368" s="258"/>
      <c r="C368" s="258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8"/>
      <c r="W368" s="258"/>
      <c r="X368" s="258"/>
      <c r="Y368" s="258"/>
      <c r="Z368" s="258"/>
      <c r="AA368" s="258"/>
      <c r="AB368" s="258"/>
      <c r="AC368" s="258"/>
      <c r="AD368" s="258"/>
      <c r="AE368" s="258"/>
      <c r="AF368" s="258"/>
      <c r="AG368" s="258"/>
      <c r="AH368" s="258"/>
      <c r="AI368" s="258"/>
      <c r="AJ368" s="258"/>
      <c r="AK368" s="258"/>
      <c r="AL368" s="258"/>
      <c r="AM368" s="258"/>
      <c r="AN368" s="258"/>
      <c r="AO368" s="258"/>
      <c r="AP368" s="258"/>
      <c r="AQ368" s="258"/>
      <c r="AR368" s="258"/>
      <c r="AS368" s="258"/>
      <c r="AT368" s="258"/>
      <c r="AU368" s="258"/>
      <c r="AV368" s="258"/>
      <c r="AW368" s="258"/>
      <c r="AX368" s="258"/>
      <c r="AY368" s="258"/>
      <c r="AZ368" s="258"/>
    </row>
    <row r="369" spans="1:52">
      <c r="A369" s="258"/>
      <c r="B369" s="258"/>
      <c r="C369" s="258"/>
      <c r="D369" s="258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8"/>
      <c r="Y369" s="258"/>
      <c r="Z369" s="258"/>
      <c r="AA369" s="258"/>
      <c r="AB369" s="258"/>
      <c r="AC369" s="258"/>
      <c r="AD369" s="258"/>
      <c r="AE369" s="258"/>
      <c r="AF369" s="258"/>
      <c r="AG369" s="258"/>
      <c r="AH369" s="258"/>
      <c r="AI369" s="258"/>
      <c r="AJ369" s="258"/>
      <c r="AK369" s="258"/>
      <c r="AL369" s="258"/>
      <c r="AM369" s="258"/>
      <c r="AN369" s="258"/>
      <c r="AO369" s="258"/>
      <c r="AP369" s="258"/>
      <c r="AQ369" s="258"/>
      <c r="AR369" s="258"/>
      <c r="AS369" s="258"/>
      <c r="AT369" s="258"/>
      <c r="AU369" s="258"/>
      <c r="AV369" s="258"/>
      <c r="AW369" s="258"/>
      <c r="AX369" s="258"/>
      <c r="AY369" s="258"/>
      <c r="AZ369" s="258"/>
    </row>
    <row r="370" spans="1:52">
      <c r="A370" s="258"/>
      <c r="B370" s="258"/>
      <c r="C370" s="258"/>
      <c r="D370" s="258"/>
      <c r="E370" s="258"/>
      <c r="F370" s="258"/>
      <c r="G370" s="258"/>
      <c r="H370" s="258"/>
      <c r="I370" s="258"/>
      <c r="J370" s="258"/>
      <c r="K370" s="258"/>
      <c r="L370" s="258"/>
      <c r="M370" s="258"/>
      <c r="N370" s="258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8"/>
      <c r="Z370" s="258"/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58"/>
      <c r="AL370" s="258"/>
      <c r="AM370" s="258"/>
      <c r="AN370" s="258"/>
      <c r="AO370" s="258"/>
      <c r="AP370" s="258"/>
      <c r="AQ370" s="258"/>
      <c r="AR370" s="258"/>
      <c r="AS370" s="258"/>
      <c r="AT370" s="258"/>
      <c r="AU370" s="258"/>
      <c r="AV370" s="258"/>
      <c r="AW370" s="258"/>
      <c r="AX370" s="258"/>
      <c r="AY370" s="258"/>
      <c r="AZ370" s="258"/>
    </row>
    <row r="371" spans="1:52">
      <c r="A371" s="258"/>
      <c r="B371" s="258"/>
      <c r="C371" s="258"/>
      <c r="D371" s="258"/>
      <c r="E371" s="258"/>
      <c r="F371" s="258"/>
      <c r="G371" s="258"/>
      <c r="H371" s="258"/>
      <c r="I371" s="258"/>
      <c r="J371" s="258"/>
      <c r="K371" s="258"/>
      <c r="L371" s="258"/>
      <c r="M371" s="258"/>
      <c r="N371" s="258"/>
      <c r="O371" s="258"/>
      <c r="P371" s="258"/>
      <c r="Q371" s="258"/>
      <c r="R371" s="258"/>
      <c r="S371" s="258"/>
      <c r="T371" s="258"/>
      <c r="U371" s="258"/>
      <c r="V371" s="258"/>
      <c r="W371" s="258"/>
      <c r="X371" s="258"/>
      <c r="Y371" s="258"/>
      <c r="Z371" s="258"/>
      <c r="AA371" s="258"/>
      <c r="AB371" s="258"/>
      <c r="AC371" s="258"/>
      <c r="AD371" s="258"/>
      <c r="AE371" s="258"/>
      <c r="AF371" s="258"/>
      <c r="AG371" s="258"/>
      <c r="AH371" s="258"/>
      <c r="AI371" s="258"/>
      <c r="AJ371" s="258"/>
      <c r="AK371" s="258"/>
      <c r="AL371" s="258"/>
      <c r="AM371" s="258"/>
      <c r="AN371" s="258"/>
      <c r="AO371" s="258"/>
      <c r="AP371" s="258"/>
      <c r="AQ371" s="258"/>
      <c r="AR371" s="258"/>
      <c r="AS371" s="258"/>
      <c r="AT371" s="258"/>
      <c r="AU371" s="258"/>
      <c r="AV371" s="258"/>
      <c r="AW371" s="258"/>
      <c r="AX371" s="258"/>
      <c r="AY371" s="258"/>
      <c r="AZ371" s="258"/>
    </row>
    <row r="372" spans="1:52">
      <c r="A372" s="258"/>
      <c r="B372" s="258"/>
      <c r="C372" s="258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V372" s="258"/>
      <c r="W372" s="258"/>
      <c r="X372" s="258"/>
      <c r="Y372" s="258"/>
      <c r="Z372" s="258"/>
      <c r="AA372" s="258"/>
      <c r="AB372" s="258"/>
      <c r="AC372" s="258"/>
      <c r="AD372" s="258"/>
      <c r="AE372" s="258"/>
      <c r="AF372" s="258"/>
      <c r="AG372" s="258"/>
      <c r="AH372" s="258"/>
      <c r="AI372" s="258"/>
      <c r="AJ372" s="258"/>
      <c r="AK372" s="258"/>
      <c r="AL372" s="258"/>
      <c r="AM372" s="258"/>
      <c r="AN372" s="258"/>
      <c r="AO372" s="258"/>
      <c r="AP372" s="258"/>
      <c r="AQ372" s="258"/>
      <c r="AR372" s="258"/>
      <c r="AS372" s="258"/>
      <c r="AT372" s="258"/>
      <c r="AU372" s="258"/>
      <c r="AV372" s="258"/>
      <c r="AW372" s="258"/>
      <c r="AX372" s="258"/>
      <c r="AY372" s="258"/>
      <c r="AZ372" s="258"/>
    </row>
    <row r="373" spans="1:52">
      <c r="A373" s="258"/>
      <c r="B373" s="258"/>
      <c r="C373" s="258"/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258"/>
      <c r="Y373" s="258"/>
      <c r="Z373" s="258"/>
      <c r="AA373" s="258"/>
      <c r="AB373" s="258"/>
      <c r="AC373" s="258"/>
      <c r="AD373" s="258"/>
      <c r="AE373" s="258"/>
      <c r="AF373" s="258"/>
      <c r="AG373" s="258"/>
      <c r="AH373" s="258"/>
      <c r="AI373" s="258"/>
      <c r="AJ373" s="258"/>
      <c r="AK373" s="258"/>
      <c r="AL373" s="258"/>
      <c r="AM373" s="258"/>
      <c r="AN373" s="258"/>
      <c r="AO373" s="258"/>
      <c r="AP373" s="258"/>
      <c r="AQ373" s="258"/>
      <c r="AR373" s="258"/>
      <c r="AS373" s="258"/>
      <c r="AT373" s="258"/>
      <c r="AU373" s="258"/>
      <c r="AV373" s="258"/>
      <c r="AW373" s="258"/>
      <c r="AX373" s="258"/>
      <c r="AY373" s="258"/>
      <c r="AZ373" s="258"/>
    </row>
    <row r="374" spans="1:52">
      <c r="A374" s="258"/>
      <c r="B374" s="258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258"/>
      <c r="O374" s="258"/>
      <c r="P374" s="258"/>
      <c r="Q374" s="258"/>
      <c r="R374" s="258"/>
      <c r="S374" s="258"/>
      <c r="T374" s="258"/>
      <c r="U374" s="258"/>
      <c r="V374" s="258"/>
      <c r="W374" s="258"/>
      <c r="X374" s="258"/>
      <c r="Y374" s="258"/>
      <c r="Z374" s="258"/>
      <c r="AA374" s="258"/>
      <c r="AB374" s="258"/>
      <c r="AC374" s="258"/>
      <c r="AD374" s="258"/>
      <c r="AE374" s="258"/>
      <c r="AF374" s="258"/>
      <c r="AG374" s="258"/>
      <c r="AH374" s="258"/>
      <c r="AI374" s="258"/>
      <c r="AJ374" s="258"/>
      <c r="AK374" s="258"/>
      <c r="AL374" s="258"/>
      <c r="AM374" s="258"/>
      <c r="AN374" s="258"/>
      <c r="AO374" s="258"/>
      <c r="AP374" s="258"/>
      <c r="AQ374" s="258"/>
      <c r="AR374" s="258"/>
      <c r="AS374" s="258"/>
      <c r="AT374" s="258"/>
      <c r="AU374" s="258"/>
      <c r="AV374" s="258"/>
      <c r="AW374" s="258"/>
      <c r="AX374" s="258"/>
      <c r="AY374" s="258"/>
      <c r="AZ374" s="258"/>
    </row>
    <row r="375" spans="1:52">
      <c r="A375" s="258"/>
      <c r="B375" s="258"/>
      <c r="C375" s="258"/>
      <c r="D375" s="258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8"/>
      <c r="P375" s="258"/>
      <c r="Q375" s="258"/>
      <c r="R375" s="258"/>
      <c r="S375" s="258"/>
      <c r="T375" s="258"/>
      <c r="U375" s="258"/>
      <c r="V375" s="258"/>
      <c r="W375" s="258"/>
      <c r="X375" s="258"/>
      <c r="Y375" s="258"/>
      <c r="Z375" s="258"/>
      <c r="AA375" s="258"/>
      <c r="AB375" s="258"/>
      <c r="AC375" s="258"/>
      <c r="AD375" s="258"/>
      <c r="AE375" s="258"/>
      <c r="AF375" s="258"/>
      <c r="AG375" s="258"/>
      <c r="AH375" s="258"/>
      <c r="AI375" s="258"/>
      <c r="AJ375" s="258"/>
      <c r="AK375" s="258"/>
      <c r="AL375" s="258"/>
      <c r="AM375" s="258"/>
      <c r="AN375" s="258"/>
      <c r="AO375" s="258"/>
      <c r="AP375" s="258"/>
      <c r="AQ375" s="258"/>
      <c r="AR375" s="258"/>
      <c r="AS375" s="258"/>
      <c r="AT375" s="258"/>
      <c r="AU375" s="258"/>
      <c r="AV375" s="258"/>
      <c r="AW375" s="258"/>
      <c r="AX375" s="258"/>
      <c r="AY375" s="258"/>
      <c r="AZ375" s="258"/>
    </row>
    <row r="376" spans="1:52">
      <c r="A376" s="258"/>
      <c r="B376" s="258"/>
      <c r="C376" s="258"/>
      <c r="D376" s="258"/>
      <c r="E376" s="258"/>
      <c r="F376" s="258"/>
      <c r="G376" s="258"/>
      <c r="H376" s="258"/>
      <c r="I376" s="258"/>
      <c r="J376" s="258"/>
      <c r="K376" s="258"/>
      <c r="L376" s="258"/>
      <c r="M376" s="258"/>
      <c r="N376" s="258"/>
      <c r="O376" s="258"/>
      <c r="P376" s="258"/>
      <c r="Q376" s="258"/>
      <c r="R376" s="258"/>
      <c r="S376" s="258"/>
      <c r="T376" s="258"/>
      <c r="U376" s="258"/>
      <c r="V376" s="258"/>
      <c r="W376" s="258"/>
      <c r="X376" s="258"/>
      <c r="Y376" s="258"/>
      <c r="Z376" s="258"/>
      <c r="AA376" s="258"/>
      <c r="AB376" s="258"/>
      <c r="AC376" s="258"/>
      <c r="AD376" s="258"/>
      <c r="AE376" s="258"/>
      <c r="AF376" s="258"/>
      <c r="AG376" s="258"/>
      <c r="AH376" s="258"/>
      <c r="AI376" s="258"/>
      <c r="AJ376" s="258"/>
      <c r="AK376" s="258"/>
      <c r="AL376" s="258"/>
      <c r="AM376" s="258"/>
      <c r="AN376" s="258"/>
      <c r="AO376" s="258"/>
      <c r="AP376" s="258"/>
      <c r="AQ376" s="258"/>
      <c r="AR376" s="258"/>
      <c r="AS376" s="258"/>
      <c r="AT376" s="258"/>
      <c r="AU376" s="258"/>
      <c r="AV376" s="258"/>
      <c r="AW376" s="258"/>
      <c r="AX376" s="258"/>
      <c r="AY376" s="258"/>
      <c r="AZ376" s="258"/>
    </row>
    <row r="377" spans="1:52">
      <c r="A377" s="258"/>
      <c r="B377" s="258"/>
      <c r="C377" s="258"/>
      <c r="D377" s="258"/>
      <c r="E377" s="258"/>
      <c r="F377" s="258"/>
      <c r="G377" s="258"/>
      <c r="H377" s="258"/>
      <c r="I377" s="258"/>
      <c r="J377" s="258"/>
      <c r="K377" s="258"/>
      <c r="L377" s="258"/>
      <c r="M377" s="258"/>
      <c r="N377" s="258"/>
      <c r="O377" s="258"/>
      <c r="P377" s="258"/>
      <c r="Q377" s="258"/>
      <c r="R377" s="258"/>
      <c r="S377" s="258"/>
      <c r="T377" s="258"/>
      <c r="U377" s="258"/>
      <c r="V377" s="258"/>
      <c r="W377" s="258"/>
      <c r="X377" s="258"/>
      <c r="Y377" s="258"/>
      <c r="Z377" s="258"/>
      <c r="AA377" s="258"/>
      <c r="AB377" s="258"/>
      <c r="AC377" s="258"/>
      <c r="AD377" s="258"/>
      <c r="AE377" s="258"/>
      <c r="AF377" s="258"/>
      <c r="AG377" s="258"/>
      <c r="AH377" s="258"/>
      <c r="AI377" s="258"/>
      <c r="AJ377" s="258"/>
      <c r="AK377" s="258"/>
      <c r="AL377" s="258"/>
      <c r="AM377" s="258"/>
      <c r="AN377" s="258"/>
      <c r="AO377" s="258"/>
      <c r="AP377" s="258"/>
      <c r="AQ377" s="258"/>
      <c r="AR377" s="258"/>
      <c r="AS377" s="258"/>
      <c r="AT377" s="258"/>
      <c r="AU377" s="258"/>
      <c r="AV377" s="258"/>
      <c r="AW377" s="258"/>
      <c r="AX377" s="258"/>
      <c r="AY377" s="258"/>
      <c r="AZ377" s="258"/>
    </row>
    <row r="378" spans="1:52">
      <c r="A378" s="258"/>
      <c r="B378" s="258"/>
      <c r="C378" s="258"/>
      <c r="D378" s="258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8"/>
      <c r="Z378" s="258"/>
      <c r="AA378" s="258"/>
      <c r="AB378" s="258"/>
      <c r="AC378" s="258"/>
      <c r="AD378" s="258"/>
      <c r="AE378" s="258"/>
      <c r="AF378" s="258"/>
      <c r="AG378" s="258"/>
      <c r="AH378" s="258"/>
      <c r="AI378" s="258"/>
      <c r="AJ378" s="258"/>
      <c r="AK378" s="258"/>
      <c r="AL378" s="258"/>
      <c r="AM378" s="258"/>
      <c r="AN378" s="258"/>
      <c r="AO378" s="258"/>
      <c r="AP378" s="258"/>
      <c r="AQ378" s="258"/>
      <c r="AR378" s="258"/>
      <c r="AS378" s="258"/>
      <c r="AT378" s="258"/>
      <c r="AU378" s="258"/>
      <c r="AV378" s="258"/>
      <c r="AW378" s="258"/>
      <c r="AX378" s="258"/>
      <c r="AY378" s="258"/>
      <c r="AZ378" s="258"/>
    </row>
    <row r="379" spans="1:52">
      <c r="A379" s="258"/>
      <c r="B379" s="258"/>
      <c r="C379" s="258"/>
      <c r="D379" s="258"/>
      <c r="E379" s="258"/>
      <c r="F379" s="258"/>
      <c r="G379" s="258"/>
      <c r="H379" s="258"/>
      <c r="I379" s="258"/>
      <c r="J379" s="258"/>
      <c r="K379" s="258"/>
      <c r="L379" s="258"/>
      <c r="M379" s="258"/>
      <c r="N379" s="258"/>
      <c r="O379" s="258"/>
      <c r="P379" s="258"/>
      <c r="Q379" s="258"/>
      <c r="R379" s="258"/>
      <c r="S379" s="258"/>
      <c r="T379" s="258"/>
      <c r="U379" s="258"/>
      <c r="V379" s="258"/>
      <c r="W379" s="258"/>
      <c r="X379" s="258"/>
      <c r="Y379" s="258"/>
      <c r="Z379" s="258"/>
      <c r="AA379" s="258"/>
      <c r="AB379" s="258"/>
      <c r="AC379" s="258"/>
      <c r="AD379" s="258"/>
      <c r="AE379" s="258"/>
      <c r="AF379" s="258"/>
      <c r="AG379" s="258"/>
      <c r="AH379" s="258"/>
      <c r="AI379" s="258"/>
      <c r="AJ379" s="258"/>
      <c r="AK379" s="258"/>
      <c r="AL379" s="258"/>
      <c r="AM379" s="258"/>
      <c r="AN379" s="258"/>
      <c r="AO379" s="258"/>
      <c r="AP379" s="258"/>
      <c r="AQ379" s="258"/>
      <c r="AR379" s="258"/>
      <c r="AS379" s="258"/>
      <c r="AT379" s="258"/>
      <c r="AU379" s="258"/>
      <c r="AV379" s="258"/>
      <c r="AW379" s="258"/>
      <c r="AX379" s="258"/>
      <c r="AY379" s="258"/>
      <c r="AZ379" s="258"/>
    </row>
    <row r="380" spans="1:52">
      <c r="A380" s="258"/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58"/>
      <c r="Z380" s="258"/>
      <c r="AA380" s="258"/>
      <c r="AB380" s="258"/>
      <c r="AC380" s="258"/>
      <c r="AD380" s="258"/>
      <c r="AE380" s="258"/>
      <c r="AF380" s="258"/>
      <c r="AG380" s="258"/>
      <c r="AH380" s="258"/>
      <c r="AI380" s="258"/>
      <c r="AJ380" s="258"/>
      <c r="AK380" s="258"/>
      <c r="AL380" s="258"/>
      <c r="AM380" s="258"/>
      <c r="AN380" s="258"/>
      <c r="AO380" s="258"/>
      <c r="AP380" s="258"/>
      <c r="AQ380" s="258"/>
      <c r="AR380" s="258"/>
      <c r="AS380" s="258"/>
      <c r="AT380" s="258"/>
      <c r="AU380" s="258"/>
      <c r="AV380" s="258"/>
      <c r="AW380" s="258"/>
      <c r="AX380" s="258"/>
      <c r="AY380" s="258"/>
      <c r="AZ380" s="258"/>
    </row>
    <row r="381" spans="1:52">
      <c r="A381" s="258"/>
      <c r="B381" s="258"/>
      <c r="C381" s="258"/>
      <c r="D381" s="258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58"/>
      <c r="Z381" s="258"/>
      <c r="AA381" s="258"/>
      <c r="AB381" s="258"/>
      <c r="AC381" s="258"/>
      <c r="AD381" s="258"/>
      <c r="AE381" s="258"/>
      <c r="AF381" s="258"/>
      <c r="AG381" s="258"/>
      <c r="AH381" s="258"/>
      <c r="AI381" s="258"/>
      <c r="AJ381" s="258"/>
      <c r="AK381" s="258"/>
      <c r="AL381" s="258"/>
      <c r="AM381" s="258"/>
      <c r="AN381" s="258"/>
      <c r="AO381" s="258"/>
      <c r="AP381" s="258"/>
      <c r="AQ381" s="258"/>
      <c r="AR381" s="258"/>
      <c r="AS381" s="258"/>
      <c r="AT381" s="258"/>
      <c r="AU381" s="258"/>
      <c r="AV381" s="258"/>
      <c r="AW381" s="258"/>
      <c r="AX381" s="258"/>
      <c r="AY381" s="258"/>
      <c r="AZ381" s="258"/>
    </row>
    <row r="382" spans="1:52">
      <c r="A382" s="258"/>
      <c r="B382" s="258"/>
      <c r="C382" s="258"/>
      <c r="D382" s="258"/>
      <c r="E382" s="258"/>
      <c r="F382" s="258"/>
      <c r="G382" s="258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8"/>
      <c r="Z382" s="258"/>
      <c r="AA382" s="258"/>
      <c r="AB382" s="258"/>
      <c r="AC382" s="258"/>
      <c r="AD382" s="258"/>
      <c r="AE382" s="258"/>
      <c r="AF382" s="258"/>
      <c r="AG382" s="258"/>
      <c r="AH382" s="258"/>
      <c r="AI382" s="258"/>
      <c r="AJ382" s="258"/>
      <c r="AK382" s="258"/>
      <c r="AL382" s="258"/>
      <c r="AM382" s="258"/>
      <c r="AN382" s="258"/>
      <c r="AO382" s="258"/>
      <c r="AP382" s="258"/>
      <c r="AQ382" s="258"/>
      <c r="AR382" s="258"/>
      <c r="AS382" s="258"/>
      <c r="AT382" s="258"/>
      <c r="AU382" s="258"/>
      <c r="AV382" s="258"/>
      <c r="AW382" s="258"/>
      <c r="AX382" s="258"/>
      <c r="AY382" s="258"/>
      <c r="AZ382" s="258"/>
    </row>
    <row r="383" spans="1:52">
      <c r="A383" s="258"/>
      <c r="B383" s="258"/>
      <c r="C383" s="258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  <c r="Z383" s="258"/>
      <c r="AA383" s="258"/>
      <c r="AB383" s="258"/>
      <c r="AC383" s="258"/>
      <c r="AD383" s="258"/>
      <c r="AE383" s="258"/>
      <c r="AF383" s="258"/>
      <c r="AG383" s="258"/>
      <c r="AH383" s="258"/>
      <c r="AI383" s="258"/>
      <c r="AJ383" s="258"/>
      <c r="AK383" s="258"/>
      <c r="AL383" s="258"/>
      <c r="AM383" s="258"/>
      <c r="AN383" s="258"/>
      <c r="AO383" s="258"/>
      <c r="AP383" s="258"/>
      <c r="AQ383" s="258"/>
      <c r="AR383" s="258"/>
      <c r="AS383" s="258"/>
      <c r="AT383" s="258"/>
      <c r="AU383" s="258"/>
      <c r="AV383" s="258"/>
      <c r="AW383" s="258"/>
      <c r="AX383" s="258"/>
      <c r="AY383" s="258"/>
      <c r="AZ383" s="258"/>
    </row>
    <row r="384" spans="1:52">
      <c r="A384" s="258"/>
      <c r="B384" s="258"/>
      <c r="C384" s="258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  <c r="Z384" s="258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  <c r="AM384" s="258"/>
      <c r="AN384" s="258"/>
      <c r="AO384" s="258"/>
      <c r="AP384" s="258"/>
      <c r="AQ384" s="258"/>
      <c r="AR384" s="258"/>
      <c r="AS384" s="258"/>
      <c r="AT384" s="258"/>
      <c r="AU384" s="258"/>
      <c r="AV384" s="258"/>
      <c r="AW384" s="258"/>
      <c r="AX384" s="258"/>
      <c r="AY384" s="258"/>
      <c r="AZ384" s="258"/>
    </row>
    <row r="385" spans="1:52">
      <c r="A385" s="258"/>
      <c r="B385" s="258"/>
      <c r="C385" s="258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  <c r="AM385" s="258"/>
      <c r="AN385" s="258"/>
      <c r="AO385" s="258"/>
      <c r="AP385" s="258"/>
      <c r="AQ385" s="258"/>
      <c r="AR385" s="258"/>
      <c r="AS385" s="258"/>
      <c r="AT385" s="258"/>
      <c r="AU385" s="258"/>
      <c r="AV385" s="258"/>
      <c r="AW385" s="258"/>
      <c r="AX385" s="258"/>
      <c r="AY385" s="258"/>
      <c r="AZ385" s="258"/>
    </row>
    <row r="386" spans="1:52">
      <c r="A386" s="258"/>
      <c r="B386" s="258"/>
      <c r="C386" s="258"/>
      <c r="D386" s="258"/>
      <c r="E386" s="258"/>
      <c r="F386" s="258"/>
      <c r="G386" s="258"/>
      <c r="H386" s="258"/>
      <c r="I386" s="258"/>
      <c r="J386" s="25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  <c r="Z386" s="258"/>
      <c r="AA386" s="258"/>
      <c r="AB386" s="258"/>
      <c r="AC386" s="258"/>
      <c r="AD386" s="258"/>
      <c r="AE386" s="258"/>
      <c r="AF386" s="258"/>
      <c r="AG386" s="258"/>
      <c r="AH386" s="258"/>
      <c r="AI386" s="258"/>
      <c r="AJ386" s="258"/>
      <c r="AK386" s="258"/>
      <c r="AL386" s="258"/>
      <c r="AM386" s="258"/>
      <c r="AN386" s="258"/>
      <c r="AO386" s="258"/>
      <c r="AP386" s="258"/>
      <c r="AQ386" s="258"/>
      <c r="AR386" s="258"/>
      <c r="AS386" s="258"/>
      <c r="AT386" s="258"/>
      <c r="AU386" s="258"/>
      <c r="AV386" s="258"/>
      <c r="AW386" s="258"/>
      <c r="AX386" s="258"/>
      <c r="AY386" s="258"/>
      <c r="AZ386" s="258"/>
    </row>
    <row r="387" spans="1:52">
      <c r="A387" s="258"/>
      <c r="B387" s="258"/>
      <c r="C387" s="258"/>
      <c r="D387" s="258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58"/>
      <c r="Z387" s="258"/>
      <c r="AA387" s="258"/>
      <c r="AB387" s="258"/>
      <c r="AC387" s="258"/>
      <c r="AD387" s="258"/>
      <c r="AE387" s="258"/>
      <c r="AF387" s="258"/>
      <c r="AG387" s="258"/>
      <c r="AH387" s="258"/>
      <c r="AI387" s="258"/>
      <c r="AJ387" s="258"/>
      <c r="AK387" s="258"/>
      <c r="AL387" s="258"/>
      <c r="AM387" s="258"/>
      <c r="AN387" s="258"/>
      <c r="AO387" s="258"/>
      <c r="AP387" s="258"/>
      <c r="AQ387" s="258"/>
      <c r="AR387" s="258"/>
      <c r="AS387" s="258"/>
      <c r="AT387" s="258"/>
      <c r="AU387" s="258"/>
      <c r="AV387" s="258"/>
      <c r="AW387" s="258"/>
      <c r="AX387" s="258"/>
      <c r="AY387" s="258"/>
      <c r="AZ387" s="258"/>
    </row>
    <row r="388" spans="1:52">
      <c r="A388" s="258"/>
      <c r="B388" s="258"/>
      <c r="C388" s="258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8"/>
      <c r="Z388" s="258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  <c r="AM388" s="258"/>
      <c r="AN388" s="258"/>
      <c r="AO388" s="258"/>
      <c r="AP388" s="258"/>
      <c r="AQ388" s="258"/>
      <c r="AR388" s="258"/>
      <c r="AS388" s="258"/>
      <c r="AT388" s="258"/>
      <c r="AU388" s="258"/>
      <c r="AV388" s="258"/>
      <c r="AW388" s="258"/>
      <c r="AX388" s="258"/>
      <c r="AY388" s="258"/>
      <c r="AZ388" s="258"/>
    </row>
    <row r="389" spans="1:52">
      <c r="A389" s="258"/>
      <c r="B389" s="258"/>
      <c r="C389" s="258"/>
      <c r="D389" s="258"/>
      <c r="E389" s="258"/>
      <c r="F389" s="258"/>
      <c r="G389" s="258"/>
      <c r="H389" s="258"/>
      <c r="I389" s="258"/>
      <c r="J389" s="258"/>
      <c r="K389" s="258"/>
      <c r="L389" s="258"/>
      <c r="M389" s="258"/>
      <c r="N389" s="258"/>
      <c r="O389" s="258"/>
      <c r="P389" s="258"/>
      <c r="Q389" s="258"/>
      <c r="R389" s="258"/>
      <c r="S389" s="258"/>
      <c r="T389" s="258"/>
      <c r="U389" s="258"/>
      <c r="V389" s="258"/>
      <c r="W389" s="258"/>
      <c r="X389" s="258"/>
      <c r="Y389" s="258"/>
      <c r="Z389" s="258"/>
      <c r="AA389" s="258"/>
      <c r="AB389" s="258"/>
      <c r="AC389" s="258"/>
      <c r="AD389" s="258"/>
      <c r="AE389" s="258"/>
      <c r="AF389" s="258"/>
      <c r="AG389" s="258"/>
      <c r="AH389" s="258"/>
      <c r="AI389" s="258"/>
      <c r="AJ389" s="258"/>
      <c r="AK389" s="258"/>
      <c r="AL389" s="258"/>
      <c r="AM389" s="258"/>
      <c r="AN389" s="258"/>
      <c r="AO389" s="258"/>
      <c r="AP389" s="258"/>
      <c r="AQ389" s="258"/>
      <c r="AR389" s="258"/>
      <c r="AS389" s="258"/>
      <c r="AT389" s="258"/>
      <c r="AU389" s="258"/>
      <c r="AV389" s="258"/>
      <c r="AW389" s="258"/>
      <c r="AX389" s="258"/>
      <c r="AY389" s="258"/>
      <c r="AZ389" s="258"/>
    </row>
    <row r="390" spans="1:52">
      <c r="A390" s="258"/>
      <c r="B390" s="258"/>
      <c r="C390" s="258"/>
      <c r="D390" s="258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58"/>
      <c r="P390" s="258"/>
      <c r="Q390" s="258"/>
      <c r="R390" s="258"/>
      <c r="S390" s="258"/>
      <c r="T390" s="258"/>
      <c r="U390" s="258"/>
      <c r="V390" s="258"/>
      <c r="W390" s="258"/>
      <c r="X390" s="258"/>
      <c r="Y390" s="258"/>
      <c r="Z390" s="258"/>
      <c r="AA390" s="258"/>
      <c r="AB390" s="258"/>
      <c r="AC390" s="258"/>
      <c r="AD390" s="258"/>
      <c r="AE390" s="258"/>
      <c r="AF390" s="258"/>
      <c r="AG390" s="258"/>
      <c r="AH390" s="258"/>
      <c r="AI390" s="258"/>
      <c r="AJ390" s="258"/>
      <c r="AK390" s="258"/>
      <c r="AL390" s="258"/>
      <c r="AM390" s="258"/>
      <c r="AN390" s="258"/>
      <c r="AO390" s="258"/>
      <c r="AP390" s="258"/>
      <c r="AQ390" s="258"/>
      <c r="AR390" s="258"/>
      <c r="AS390" s="258"/>
      <c r="AT390" s="258"/>
      <c r="AU390" s="258"/>
      <c r="AV390" s="258"/>
      <c r="AW390" s="258"/>
      <c r="AX390" s="258"/>
      <c r="AY390" s="258"/>
      <c r="AZ390" s="258"/>
    </row>
    <row r="391" spans="1:52">
      <c r="A391" s="258"/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  <c r="Z391" s="258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58"/>
      <c r="AL391" s="258"/>
      <c r="AM391" s="258"/>
      <c r="AN391" s="258"/>
      <c r="AO391" s="258"/>
      <c r="AP391" s="258"/>
      <c r="AQ391" s="258"/>
      <c r="AR391" s="258"/>
      <c r="AS391" s="258"/>
      <c r="AT391" s="258"/>
      <c r="AU391" s="258"/>
      <c r="AV391" s="258"/>
      <c r="AW391" s="258"/>
      <c r="AX391" s="258"/>
      <c r="AY391" s="258"/>
      <c r="AZ391" s="258"/>
    </row>
    <row r="392" spans="1:52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258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  <c r="Z392" s="258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  <c r="AM392" s="258"/>
      <c r="AN392" s="258"/>
      <c r="AO392" s="258"/>
      <c r="AP392" s="258"/>
      <c r="AQ392" s="258"/>
      <c r="AR392" s="258"/>
      <c r="AS392" s="258"/>
      <c r="AT392" s="258"/>
      <c r="AU392" s="258"/>
      <c r="AV392" s="258"/>
      <c r="AW392" s="258"/>
      <c r="AX392" s="258"/>
      <c r="AY392" s="258"/>
      <c r="AZ392" s="258"/>
    </row>
    <row r="393" spans="1:52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V393" s="258"/>
      <c r="W393" s="258"/>
      <c r="X393" s="258"/>
      <c r="Y393" s="258"/>
      <c r="Z393" s="258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58"/>
      <c r="AL393" s="258"/>
      <c r="AM393" s="258"/>
      <c r="AN393" s="258"/>
      <c r="AO393" s="258"/>
      <c r="AP393" s="258"/>
      <c r="AQ393" s="258"/>
      <c r="AR393" s="258"/>
      <c r="AS393" s="258"/>
      <c r="AT393" s="258"/>
      <c r="AU393" s="258"/>
      <c r="AV393" s="258"/>
      <c r="AW393" s="258"/>
      <c r="AX393" s="258"/>
      <c r="AY393" s="258"/>
      <c r="AZ393" s="258"/>
    </row>
    <row r="394" spans="1:52">
      <c r="A394" s="258"/>
      <c r="B394" s="258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  <c r="O394" s="258"/>
      <c r="P394" s="258"/>
      <c r="Q394" s="258"/>
      <c r="R394" s="258"/>
      <c r="S394" s="258"/>
      <c r="T394" s="258"/>
      <c r="U394" s="258"/>
      <c r="V394" s="258"/>
      <c r="W394" s="258"/>
      <c r="X394" s="258"/>
      <c r="Y394" s="258"/>
      <c r="Z394" s="258"/>
      <c r="AA394" s="258"/>
      <c r="AB394" s="258"/>
      <c r="AC394" s="258"/>
      <c r="AD394" s="258"/>
      <c r="AE394" s="258"/>
      <c r="AF394" s="258"/>
      <c r="AG394" s="258"/>
      <c r="AH394" s="258"/>
      <c r="AI394" s="258"/>
      <c r="AJ394" s="258"/>
      <c r="AK394" s="258"/>
      <c r="AL394" s="258"/>
      <c r="AM394" s="258"/>
      <c r="AN394" s="258"/>
      <c r="AO394" s="258"/>
      <c r="AP394" s="258"/>
      <c r="AQ394" s="258"/>
      <c r="AR394" s="258"/>
      <c r="AS394" s="258"/>
      <c r="AT394" s="258"/>
      <c r="AU394" s="258"/>
      <c r="AV394" s="258"/>
      <c r="AW394" s="258"/>
      <c r="AX394" s="258"/>
      <c r="AY394" s="258"/>
      <c r="AZ394" s="258"/>
    </row>
    <row r="395" spans="1:52">
      <c r="A395" s="258"/>
      <c r="B395" s="258"/>
      <c r="C395" s="258"/>
      <c r="D395" s="258"/>
      <c r="E395" s="258"/>
      <c r="F395" s="258"/>
      <c r="G395" s="258"/>
      <c r="H395" s="258"/>
      <c r="I395" s="258"/>
      <c r="J395" s="25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  <c r="W395" s="258"/>
      <c r="X395" s="258"/>
      <c r="Y395" s="258"/>
      <c r="Z395" s="258"/>
      <c r="AA395" s="258"/>
      <c r="AB395" s="258"/>
      <c r="AC395" s="258"/>
      <c r="AD395" s="258"/>
      <c r="AE395" s="258"/>
      <c r="AF395" s="258"/>
      <c r="AG395" s="258"/>
      <c r="AH395" s="258"/>
      <c r="AI395" s="258"/>
      <c r="AJ395" s="258"/>
      <c r="AK395" s="258"/>
      <c r="AL395" s="258"/>
      <c r="AM395" s="258"/>
      <c r="AN395" s="258"/>
      <c r="AO395" s="258"/>
      <c r="AP395" s="258"/>
      <c r="AQ395" s="258"/>
      <c r="AR395" s="258"/>
      <c r="AS395" s="258"/>
      <c r="AT395" s="258"/>
      <c r="AU395" s="258"/>
      <c r="AV395" s="258"/>
      <c r="AW395" s="258"/>
      <c r="AX395" s="258"/>
      <c r="AY395" s="258"/>
      <c r="AZ395" s="258"/>
    </row>
    <row r="396" spans="1:52">
      <c r="A396" s="258"/>
      <c r="B396" s="258"/>
      <c r="C396" s="258"/>
      <c r="D396" s="258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8"/>
      <c r="Z396" s="258"/>
      <c r="AA396" s="258"/>
      <c r="AB396" s="258"/>
      <c r="AC396" s="258"/>
      <c r="AD396" s="258"/>
      <c r="AE396" s="258"/>
      <c r="AF396" s="258"/>
      <c r="AG396" s="258"/>
      <c r="AH396" s="258"/>
      <c r="AI396" s="258"/>
      <c r="AJ396" s="258"/>
      <c r="AK396" s="258"/>
      <c r="AL396" s="258"/>
      <c r="AM396" s="258"/>
      <c r="AN396" s="258"/>
      <c r="AO396" s="258"/>
      <c r="AP396" s="258"/>
      <c r="AQ396" s="258"/>
      <c r="AR396" s="258"/>
      <c r="AS396" s="258"/>
      <c r="AT396" s="258"/>
      <c r="AU396" s="258"/>
      <c r="AV396" s="258"/>
      <c r="AW396" s="258"/>
      <c r="AX396" s="258"/>
      <c r="AY396" s="258"/>
      <c r="AZ396" s="258"/>
    </row>
    <row r="397" spans="1:52">
      <c r="A397" s="258"/>
      <c r="B397" s="258"/>
      <c r="C397" s="258"/>
      <c r="D397" s="258"/>
      <c r="E397" s="258"/>
      <c r="F397" s="258"/>
      <c r="G397" s="258"/>
      <c r="H397" s="258"/>
      <c r="I397" s="258"/>
      <c r="J397" s="25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58"/>
      <c r="Z397" s="258"/>
      <c r="AA397" s="258"/>
      <c r="AB397" s="258"/>
      <c r="AC397" s="258"/>
      <c r="AD397" s="258"/>
      <c r="AE397" s="258"/>
      <c r="AF397" s="258"/>
      <c r="AG397" s="258"/>
      <c r="AH397" s="258"/>
      <c r="AI397" s="258"/>
      <c r="AJ397" s="258"/>
      <c r="AK397" s="258"/>
      <c r="AL397" s="258"/>
      <c r="AM397" s="258"/>
      <c r="AN397" s="258"/>
      <c r="AO397" s="258"/>
      <c r="AP397" s="258"/>
      <c r="AQ397" s="258"/>
      <c r="AR397" s="258"/>
      <c r="AS397" s="258"/>
      <c r="AT397" s="258"/>
      <c r="AU397" s="258"/>
      <c r="AV397" s="258"/>
      <c r="AW397" s="258"/>
      <c r="AX397" s="258"/>
      <c r="AY397" s="258"/>
      <c r="AZ397" s="258"/>
    </row>
    <row r="398" spans="1:52">
      <c r="A398" s="258"/>
      <c r="B398" s="258"/>
      <c r="C398" s="258"/>
      <c r="D398" s="258"/>
      <c r="E398" s="258"/>
      <c r="F398" s="258"/>
      <c r="G398" s="258"/>
      <c r="H398" s="258"/>
      <c r="I398" s="258"/>
      <c r="J398" s="25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  <c r="W398" s="258"/>
      <c r="X398" s="258"/>
      <c r="Y398" s="258"/>
      <c r="Z398" s="258"/>
      <c r="AA398" s="258"/>
      <c r="AB398" s="258"/>
      <c r="AC398" s="258"/>
      <c r="AD398" s="258"/>
      <c r="AE398" s="258"/>
      <c r="AF398" s="258"/>
      <c r="AG398" s="258"/>
      <c r="AH398" s="258"/>
      <c r="AI398" s="258"/>
      <c r="AJ398" s="258"/>
      <c r="AK398" s="258"/>
      <c r="AL398" s="258"/>
      <c r="AM398" s="258"/>
      <c r="AN398" s="258"/>
      <c r="AO398" s="258"/>
      <c r="AP398" s="258"/>
      <c r="AQ398" s="258"/>
      <c r="AR398" s="258"/>
      <c r="AS398" s="258"/>
      <c r="AT398" s="258"/>
      <c r="AU398" s="258"/>
      <c r="AV398" s="258"/>
      <c r="AW398" s="258"/>
      <c r="AX398" s="258"/>
      <c r="AY398" s="258"/>
      <c r="AZ398" s="258"/>
    </row>
    <row r="399" spans="1:52">
      <c r="A399" s="258"/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58"/>
      <c r="Z399" s="258"/>
      <c r="AA399" s="258"/>
      <c r="AB399" s="258"/>
      <c r="AC399" s="258"/>
      <c r="AD399" s="258"/>
      <c r="AE399" s="258"/>
      <c r="AF399" s="258"/>
      <c r="AG399" s="258"/>
      <c r="AH399" s="258"/>
      <c r="AI399" s="258"/>
      <c r="AJ399" s="258"/>
      <c r="AK399" s="258"/>
      <c r="AL399" s="258"/>
      <c r="AM399" s="258"/>
      <c r="AN399" s="258"/>
      <c r="AO399" s="258"/>
      <c r="AP399" s="258"/>
      <c r="AQ399" s="258"/>
      <c r="AR399" s="258"/>
      <c r="AS399" s="258"/>
      <c r="AT399" s="258"/>
      <c r="AU399" s="258"/>
      <c r="AV399" s="258"/>
      <c r="AW399" s="258"/>
      <c r="AX399" s="258"/>
      <c r="AY399" s="258"/>
      <c r="AZ399" s="258"/>
    </row>
    <row r="400" spans="1:52">
      <c r="A400" s="258"/>
      <c r="B400" s="258"/>
      <c r="C400" s="258"/>
      <c r="D400" s="258"/>
      <c r="E400" s="258"/>
      <c r="F400" s="258"/>
      <c r="G400" s="258"/>
      <c r="H400" s="258"/>
      <c r="I400" s="258"/>
      <c r="J400" s="25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  <c r="W400" s="258"/>
      <c r="X400" s="258"/>
      <c r="Y400" s="258"/>
      <c r="Z400" s="258"/>
      <c r="AA400" s="258"/>
      <c r="AB400" s="258"/>
      <c r="AC400" s="258"/>
      <c r="AD400" s="258"/>
      <c r="AE400" s="258"/>
      <c r="AF400" s="258"/>
      <c r="AG400" s="258"/>
      <c r="AH400" s="258"/>
      <c r="AI400" s="258"/>
      <c r="AJ400" s="258"/>
      <c r="AK400" s="258"/>
      <c r="AL400" s="258"/>
      <c r="AM400" s="258"/>
      <c r="AN400" s="258"/>
      <c r="AO400" s="258"/>
      <c r="AP400" s="258"/>
      <c r="AQ400" s="258"/>
      <c r="AR400" s="258"/>
      <c r="AS400" s="258"/>
      <c r="AT400" s="258"/>
      <c r="AU400" s="258"/>
      <c r="AV400" s="258"/>
      <c r="AW400" s="258"/>
      <c r="AX400" s="258"/>
      <c r="AY400" s="258"/>
      <c r="AZ400" s="258"/>
    </row>
    <row r="401" spans="1:52">
      <c r="A401" s="258"/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  <c r="W401" s="258"/>
      <c r="X401" s="258"/>
      <c r="Y401" s="258"/>
      <c r="Z401" s="258"/>
      <c r="AA401" s="258"/>
      <c r="AB401" s="258"/>
      <c r="AC401" s="258"/>
      <c r="AD401" s="258"/>
      <c r="AE401" s="258"/>
      <c r="AF401" s="258"/>
      <c r="AG401" s="258"/>
      <c r="AH401" s="258"/>
      <c r="AI401" s="258"/>
      <c r="AJ401" s="258"/>
      <c r="AK401" s="258"/>
      <c r="AL401" s="258"/>
      <c r="AM401" s="258"/>
      <c r="AN401" s="258"/>
      <c r="AO401" s="258"/>
      <c r="AP401" s="258"/>
      <c r="AQ401" s="258"/>
      <c r="AR401" s="258"/>
      <c r="AS401" s="258"/>
      <c r="AT401" s="258"/>
      <c r="AU401" s="258"/>
      <c r="AV401" s="258"/>
      <c r="AW401" s="258"/>
      <c r="AX401" s="258"/>
      <c r="AY401" s="258"/>
      <c r="AZ401" s="258"/>
    </row>
    <row r="402" spans="1:52">
      <c r="A402" s="258"/>
      <c r="B402" s="258"/>
      <c r="C402" s="258"/>
      <c r="D402" s="258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X402" s="258"/>
      <c r="Y402" s="258"/>
      <c r="Z402" s="258"/>
      <c r="AA402" s="258"/>
      <c r="AB402" s="258"/>
      <c r="AC402" s="258"/>
      <c r="AD402" s="258"/>
      <c r="AE402" s="258"/>
      <c r="AF402" s="258"/>
      <c r="AG402" s="258"/>
      <c r="AH402" s="258"/>
      <c r="AI402" s="258"/>
      <c r="AJ402" s="258"/>
      <c r="AK402" s="258"/>
      <c r="AL402" s="258"/>
      <c r="AM402" s="258"/>
      <c r="AN402" s="258"/>
      <c r="AO402" s="258"/>
      <c r="AP402" s="258"/>
      <c r="AQ402" s="258"/>
      <c r="AR402" s="258"/>
      <c r="AS402" s="258"/>
      <c r="AT402" s="258"/>
      <c r="AU402" s="258"/>
      <c r="AV402" s="258"/>
      <c r="AW402" s="258"/>
      <c r="AX402" s="258"/>
      <c r="AY402" s="258"/>
      <c r="AZ402" s="258"/>
    </row>
    <row r="403" spans="1:52">
      <c r="A403" s="258"/>
      <c r="B403" s="258"/>
      <c r="C403" s="258"/>
      <c r="D403" s="258"/>
      <c r="E403" s="258"/>
      <c r="F403" s="258"/>
      <c r="G403" s="258"/>
      <c r="H403" s="258"/>
      <c r="I403" s="258"/>
      <c r="J403" s="25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58"/>
      <c r="Z403" s="258"/>
      <c r="AA403" s="258"/>
      <c r="AB403" s="258"/>
      <c r="AC403" s="258"/>
      <c r="AD403" s="258"/>
      <c r="AE403" s="258"/>
      <c r="AF403" s="258"/>
      <c r="AG403" s="258"/>
      <c r="AH403" s="258"/>
      <c r="AI403" s="258"/>
      <c r="AJ403" s="258"/>
      <c r="AK403" s="258"/>
      <c r="AL403" s="258"/>
      <c r="AM403" s="258"/>
      <c r="AN403" s="258"/>
      <c r="AO403" s="258"/>
      <c r="AP403" s="258"/>
      <c r="AQ403" s="258"/>
      <c r="AR403" s="258"/>
      <c r="AS403" s="258"/>
      <c r="AT403" s="258"/>
      <c r="AU403" s="258"/>
      <c r="AV403" s="258"/>
      <c r="AW403" s="258"/>
      <c r="AX403" s="258"/>
      <c r="AY403" s="258"/>
      <c r="AZ403" s="258"/>
    </row>
    <row r="404" spans="1:52">
      <c r="A404" s="258"/>
      <c r="B404" s="258"/>
      <c r="C404" s="258"/>
      <c r="D404" s="258"/>
      <c r="E404" s="258"/>
      <c r="F404" s="258"/>
      <c r="G404" s="258"/>
      <c r="H404" s="258"/>
      <c r="I404" s="258"/>
      <c r="J404" s="25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X404" s="258"/>
      <c r="Y404" s="258"/>
      <c r="Z404" s="258"/>
      <c r="AA404" s="258"/>
      <c r="AB404" s="258"/>
      <c r="AC404" s="258"/>
      <c r="AD404" s="258"/>
      <c r="AE404" s="258"/>
      <c r="AF404" s="258"/>
      <c r="AG404" s="258"/>
      <c r="AH404" s="258"/>
      <c r="AI404" s="258"/>
      <c r="AJ404" s="258"/>
      <c r="AK404" s="258"/>
      <c r="AL404" s="258"/>
      <c r="AM404" s="258"/>
      <c r="AN404" s="258"/>
      <c r="AO404" s="258"/>
      <c r="AP404" s="258"/>
      <c r="AQ404" s="258"/>
      <c r="AR404" s="258"/>
      <c r="AS404" s="258"/>
      <c r="AT404" s="258"/>
      <c r="AU404" s="258"/>
      <c r="AV404" s="258"/>
      <c r="AW404" s="258"/>
      <c r="AX404" s="258"/>
      <c r="AY404" s="258"/>
      <c r="AZ404" s="258"/>
    </row>
    <row r="405" spans="1:52">
      <c r="A405" s="258"/>
      <c r="B405" s="258"/>
      <c r="C405" s="258"/>
      <c r="D405" s="258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58"/>
      <c r="Z405" s="258"/>
      <c r="AA405" s="258"/>
      <c r="AB405" s="258"/>
      <c r="AC405" s="258"/>
      <c r="AD405" s="258"/>
      <c r="AE405" s="258"/>
      <c r="AF405" s="258"/>
      <c r="AG405" s="258"/>
      <c r="AH405" s="258"/>
      <c r="AI405" s="258"/>
      <c r="AJ405" s="258"/>
      <c r="AK405" s="258"/>
      <c r="AL405" s="258"/>
      <c r="AM405" s="258"/>
      <c r="AN405" s="258"/>
      <c r="AO405" s="258"/>
      <c r="AP405" s="258"/>
      <c r="AQ405" s="258"/>
      <c r="AR405" s="258"/>
      <c r="AS405" s="258"/>
      <c r="AT405" s="258"/>
      <c r="AU405" s="258"/>
      <c r="AV405" s="258"/>
      <c r="AW405" s="258"/>
      <c r="AX405" s="258"/>
      <c r="AY405" s="258"/>
      <c r="AZ405" s="258"/>
    </row>
    <row r="406" spans="1:52">
      <c r="A406" s="258"/>
      <c r="B406" s="258"/>
      <c r="C406" s="258"/>
      <c r="D406" s="258"/>
      <c r="E406" s="258"/>
      <c r="F406" s="258"/>
      <c r="G406" s="258"/>
      <c r="H406" s="258"/>
      <c r="I406" s="258"/>
      <c r="J406" s="258"/>
      <c r="K406" s="258"/>
      <c r="L406" s="258"/>
      <c r="M406" s="258"/>
      <c r="N406" s="258"/>
      <c r="O406" s="258"/>
      <c r="P406" s="258"/>
      <c r="Q406" s="258"/>
      <c r="R406" s="258"/>
      <c r="S406" s="258"/>
      <c r="T406" s="258"/>
      <c r="U406" s="258"/>
      <c r="V406" s="258"/>
      <c r="W406" s="258"/>
      <c r="X406" s="258"/>
      <c r="Y406" s="258"/>
      <c r="Z406" s="258"/>
      <c r="AA406" s="258"/>
      <c r="AB406" s="258"/>
      <c r="AC406" s="258"/>
      <c r="AD406" s="258"/>
      <c r="AE406" s="258"/>
      <c r="AF406" s="258"/>
      <c r="AG406" s="258"/>
      <c r="AH406" s="258"/>
      <c r="AI406" s="258"/>
      <c r="AJ406" s="258"/>
      <c r="AK406" s="258"/>
      <c r="AL406" s="258"/>
      <c r="AM406" s="258"/>
      <c r="AN406" s="258"/>
      <c r="AO406" s="258"/>
      <c r="AP406" s="258"/>
      <c r="AQ406" s="258"/>
      <c r="AR406" s="258"/>
      <c r="AS406" s="258"/>
      <c r="AT406" s="258"/>
      <c r="AU406" s="258"/>
      <c r="AV406" s="258"/>
      <c r="AW406" s="258"/>
      <c r="AX406" s="258"/>
      <c r="AY406" s="258"/>
      <c r="AZ406" s="258"/>
    </row>
    <row r="407" spans="1:52">
      <c r="A407" s="258"/>
      <c r="B407" s="258"/>
      <c r="C407" s="258"/>
      <c r="D407" s="258"/>
      <c r="E407" s="258"/>
      <c r="F407" s="258"/>
      <c r="G407" s="258"/>
      <c r="H407" s="258"/>
      <c r="I407" s="258"/>
      <c r="J407" s="25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  <c r="W407" s="258"/>
      <c r="X407" s="258"/>
      <c r="Y407" s="258"/>
      <c r="Z407" s="258"/>
      <c r="AA407" s="258"/>
      <c r="AB407" s="258"/>
      <c r="AC407" s="258"/>
      <c r="AD407" s="258"/>
      <c r="AE407" s="258"/>
      <c r="AF407" s="258"/>
      <c r="AG407" s="258"/>
      <c r="AH407" s="258"/>
      <c r="AI407" s="258"/>
      <c r="AJ407" s="258"/>
      <c r="AK407" s="258"/>
      <c r="AL407" s="258"/>
      <c r="AM407" s="258"/>
      <c r="AN407" s="258"/>
      <c r="AO407" s="258"/>
      <c r="AP407" s="258"/>
      <c r="AQ407" s="258"/>
      <c r="AR407" s="258"/>
      <c r="AS407" s="258"/>
      <c r="AT407" s="258"/>
      <c r="AU407" s="258"/>
      <c r="AV407" s="258"/>
      <c r="AW407" s="258"/>
      <c r="AX407" s="258"/>
      <c r="AY407" s="258"/>
      <c r="AZ407" s="258"/>
    </row>
    <row r="408" spans="1:52">
      <c r="A408" s="258"/>
      <c r="B408" s="258"/>
      <c r="C408" s="258"/>
      <c r="D408" s="258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  <c r="W408" s="258"/>
      <c r="X408" s="258"/>
      <c r="Y408" s="258"/>
      <c r="Z408" s="258"/>
      <c r="AA408" s="258"/>
      <c r="AB408" s="258"/>
      <c r="AC408" s="258"/>
      <c r="AD408" s="258"/>
      <c r="AE408" s="258"/>
      <c r="AF408" s="258"/>
      <c r="AG408" s="258"/>
      <c r="AH408" s="258"/>
      <c r="AI408" s="258"/>
      <c r="AJ408" s="258"/>
      <c r="AK408" s="258"/>
      <c r="AL408" s="258"/>
      <c r="AM408" s="258"/>
      <c r="AN408" s="258"/>
      <c r="AO408" s="258"/>
      <c r="AP408" s="258"/>
      <c r="AQ408" s="258"/>
      <c r="AR408" s="258"/>
      <c r="AS408" s="258"/>
      <c r="AT408" s="258"/>
      <c r="AU408" s="258"/>
      <c r="AV408" s="258"/>
      <c r="AW408" s="258"/>
      <c r="AX408" s="258"/>
      <c r="AY408" s="258"/>
      <c r="AZ408" s="258"/>
    </row>
    <row r="409" spans="1:52">
      <c r="A409" s="258"/>
      <c r="B409" s="258"/>
      <c r="C409" s="258"/>
      <c r="D409" s="258"/>
      <c r="E409" s="258"/>
      <c r="F409" s="258"/>
      <c r="G409" s="258"/>
      <c r="H409" s="258"/>
      <c r="I409" s="258"/>
      <c r="J409" s="258"/>
      <c r="K409" s="258"/>
      <c r="L409" s="258"/>
      <c r="M409" s="258"/>
      <c r="N409" s="258"/>
      <c r="O409" s="258"/>
      <c r="P409" s="258"/>
      <c r="Q409" s="258"/>
      <c r="R409" s="258"/>
      <c r="S409" s="258"/>
      <c r="T409" s="258"/>
      <c r="U409" s="258"/>
      <c r="V409" s="258"/>
      <c r="W409" s="258"/>
      <c r="X409" s="258"/>
      <c r="Y409" s="258"/>
      <c r="Z409" s="258"/>
      <c r="AA409" s="258"/>
      <c r="AB409" s="258"/>
      <c r="AC409" s="258"/>
      <c r="AD409" s="258"/>
      <c r="AE409" s="258"/>
      <c r="AF409" s="258"/>
      <c r="AG409" s="258"/>
      <c r="AH409" s="258"/>
      <c r="AI409" s="258"/>
      <c r="AJ409" s="258"/>
      <c r="AK409" s="258"/>
      <c r="AL409" s="258"/>
      <c r="AM409" s="258"/>
      <c r="AN409" s="258"/>
      <c r="AO409" s="258"/>
      <c r="AP409" s="258"/>
      <c r="AQ409" s="258"/>
      <c r="AR409" s="258"/>
      <c r="AS409" s="258"/>
      <c r="AT409" s="258"/>
      <c r="AU409" s="258"/>
      <c r="AV409" s="258"/>
      <c r="AW409" s="258"/>
      <c r="AX409" s="258"/>
      <c r="AY409" s="258"/>
      <c r="AZ409" s="258"/>
    </row>
    <row r="410" spans="1:52">
      <c r="A410" s="258"/>
      <c r="B410" s="258"/>
      <c r="C410" s="258"/>
      <c r="D410" s="258"/>
      <c r="E410" s="258"/>
      <c r="F410" s="258"/>
      <c r="G410" s="258"/>
      <c r="H410" s="258"/>
      <c r="I410" s="258"/>
      <c r="J410" s="258"/>
      <c r="K410" s="258"/>
      <c r="L410" s="258"/>
      <c r="M410" s="258"/>
      <c r="N410" s="258"/>
      <c r="O410" s="258"/>
      <c r="P410" s="258"/>
      <c r="Q410" s="258"/>
      <c r="R410" s="258"/>
      <c r="S410" s="258"/>
      <c r="T410" s="258"/>
      <c r="U410" s="258"/>
      <c r="V410" s="258"/>
      <c r="W410" s="258"/>
      <c r="X410" s="258"/>
      <c r="Y410" s="258"/>
      <c r="Z410" s="258"/>
      <c r="AA410" s="258"/>
      <c r="AB410" s="258"/>
      <c r="AC410" s="258"/>
      <c r="AD410" s="258"/>
      <c r="AE410" s="258"/>
      <c r="AF410" s="258"/>
      <c r="AG410" s="258"/>
      <c r="AH410" s="258"/>
      <c r="AI410" s="258"/>
      <c r="AJ410" s="258"/>
      <c r="AK410" s="258"/>
      <c r="AL410" s="258"/>
      <c r="AM410" s="258"/>
      <c r="AN410" s="258"/>
      <c r="AO410" s="258"/>
      <c r="AP410" s="258"/>
      <c r="AQ410" s="258"/>
      <c r="AR410" s="258"/>
      <c r="AS410" s="258"/>
      <c r="AT410" s="258"/>
      <c r="AU410" s="258"/>
      <c r="AV410" s="258"/>
      <c r="AW410" s="258"/>
      <c r="AX410" s="258"/>
      <c r="AY410" s="258"/>
      <c r="AZ410" s="258"/>
    </row>
    <row r="411" spans="1:52">
      <c r="A411" s="258"/>
      <c r="B411" s="258"/>
      <c r="C411" s="258"/>
      <c r="D411" s="258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V411" s="258"/>
      <c r="W411" s="258"/>
      <c r="X411" s="258"/>
      <c r="Y411" s="258"/>
      <c r="Z411" s="258"/>
      <c r="AA411" s="258"/>
      <c r="AB411" s="258"/>
      <c r="AC411" s="258"/>
      <c r="AD411" s="258"/>
      <c r="AE411" s="258"/>
      <c r="AF411" s="258"/>
      <c r="AG411" s="258"/>
      <c r="AH411" s="258"/>
      <c r="AI411" s="258"/>
      <c r="AJ411" s="258"/>
      <c r="AK411" s="258"/>
      <c r="AL411" s="258"/>
      <c r="AM411" s="258"/>
      <c r="AN411" s="258"/>
      <c r="AO411" s="258"/>
      <c r="AP411" s="258"/>
      <c r="AQ411" s="258"/>
      <c r="AR411" s="258"/>
      <c r="AS411" s="258"/>
      <c r="AT411" s="258"/>
      <c r="AU411" s="258"/>
      <c r="AV411" s="258"/>
      <c r="AW411" s="258"/>
      <c r="AX411" s="258"/>
      <c r="AY411" s="258"/>
      <c r="AZ411" s="258"/>
    </row>
    <row r="412" spans="1:52">
      <c r="A412" s="258"/>
      <c r="B412" s="258"/>
      <c r="C412" s="258"/>
      <c r="D412" s="258"/>
      <c r="E412" s="258"/>
      <c r="F412" s="258"/>
      <c r="G412" s="258"/>
      <c r="H412" s="258"/>
      <c r="I412" s="258"/>
      <c r="J412" s="25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X412" s="258"/>
      <c r="Y412" s="258"/>
      <c r="Z412" s="258"/>
      <c r="AA412" s="258"/>
      <c r="AB412" s="258"/>
      <c r="AC412" s="258"/>
      <c r="AD412" s="258"/>
      <c r="AE412" s="258"/>
      <c r="AF412" s="258"/>
      <c r="AG412" s="258"/>
      <c r="AH412" s="258"/>
      <c r="AI412" s="258"/>
      <c r="AJ412" s="258"/>
      <c r="AK412" s="258"/>
      <c r="AL412" s="258"/>
      <c r="AM412" s="258"/>
      <c r="AN412" s="258"/>
      <c r="AO412" s="258"/>
      <c r="AP412" s="258"/>
      <c r="AQ412" s="258"/>
      <c r="AR412" s="258"/>
      <c r="AS412" s="258"/>
      <c r="AT412" s="258"/>
      <c r="AU412" s="258"/>
      <c r="AV412" s="258"/>
      <c r="AW412" s="258"/>
      <c r="AX412" s="258"/>
      <c r="AY412" s="258"/>
      <c r="AZ412" s="258"/>
    </row>
    <row r="413" spans="1:52">
      <c r="A413" s="258"/>
      <c r="B413" s="258"/>
      <c r="C413" s="258"/>
      <c r="D413" s="258"/>
      <c r="E413" s="258"/>
      <c r="F413" s="258"/>
      <c r="G413" s="258"/>
      <c r="H413" s="258"/>
      <c r="I413" s="258"/>
      <c r="J413" s="25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  <c r="Z413" s="258"/>
      <c r="AA413" s="258"/>
      <c r="AB413" s="258"/>
      <c r="AC413" s="258"/>
      <c r="AD413" s="258"/>
      <c r="AE413" s="258"/>
      <c r="AF413" s="258"/>
      <c r="AG413" s="258"/>
      <c r="AH413" s="258"/>
      <c r="AI413" s="258"/>
      <c r="AJ413" s="258"/>
      <c r="AK413" s="258"/>
      <c r="AL413" s="258"/>
      <c r="AM413" s="258"/>
      <c r="AN413" s="258"/>
      <c r="AO413" s="258"/>
      <c r="AP413" s="258"/>
      <c r="AQ413" s="258"/>
      <c r="AR413" s="258"/>
      <c r="AS413" s="258"/>
      <c r="AT413" s="258"/>
      <c r="AU413" s="258"/>
      <c r="AV413" s="258"/>
      <c r="AW413" s="258"/>
      <c r="AX413" s="258"/>
      <c r="AY413" s="258"/>
      <c r="AZ413" s="258"/>
    </row>
    <row r="414" spans="1:52">
      <c r="A414" s="258"/>
      <c r="B414" s="258"/>
      <c r="C414" s="258"/>
      <c r="D414" s="258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  <c r="W414" s="258"/>
      <c r="X414" s="258"/>
      <c r="Y414" s="258"/>
      <c r="Z414" s="258"/>
      <c r="AA414" s="258"/>
      <c r="AB414" s="258"/>
      <c r="AC414" s="258"/>
      <c r="AD414" s="258"/>
      <c r="AE414" s="258"/>
      <c r="AF414" s="258"/>
      <c r="AG414" s="258"/>
      <c r="AH414" s="258"/>
      <c r="AI414" s="258"/>
      <c r="AJ414" s="258"/>
      <c r="AK414" s="258"/>
      <c r="AL414" s="258"/>
      <c r="AM414" s="258"/>
      <c r="AN414" s="258"/>
      <c r="AO414" s="258"/>
      <c r="AP414" s="258"/>
      <c r="AQ414" s="258"/>
      <c r="AR414" s="258"/>
      <c r="AS414" s="258"/>
      <c r="AT414" s="258"/>
      <c r="AU414" s="258"/>
      <c r="AV414" s="258"/>
      <c r="AW414" s="258"/>
      <c r="AX414" s="258"/>
      <c r="AY414" s="258"/>
      <c r="AZ414" s="258"/>
    </row>
    <row r="415" spans="1:52">
      <c r="A415" s="258"/>
      <c r="B415" s="258"/>
      <c r="C415" s="258"/>
      <c r="D415" s="258"/>
      <c r="E415" s="258"/>
      <c r="F415" s="258"/>
      <c r="G415" s="258"/>
      <c r="H415" s="258"/>
      <c r="I415" s="258"/>
      <c r="J415" s="25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8"/>
      <c r="Z415" s="258"/>
      <c r="AA415" s="258"/>
      <c r="AB415" s="258"/>
      <c r="AC415" s="258"/>
      <c r="AD415" s="258"/>
      <c r="AE415" s="258"/>
      <c r="AF415" s="258"/>
      <c r="AG415" s="258"/>
      <c r="AH415" s="258"/>
      <c r="AI415" s="258"/>
      <c r="AJ415" s="258"/>
      <c r="AK415" s="258"/>
      <c r="AL415" s="258"/>
      <c r="AM415" s="258"/>
      <c r="AN415" s="258"/>
      <c r="AO415" s="258"/>
      <c r="AP415" s="258"/>
      <c r="AQ415" s="258"/>
      <c r="AR415" s="258"/>
      <c r="AS415" s="258"/>
      <c r="AT415" s="258"/>
      <c r="AU415" s="258"/>
      <c r="AV415" s="258"/>
      <c r="AW415" s="258"/>
      <c r="AX415" s="258"/>
      <c r="AY415" s="258"/>
      <c r="AZ415" s="258"/>
    </row>
    <row r="416" spans="1:52">
      <c r="A416" s="258"/>
      <c r="B416" s="258"/>
      <c r="C416" s="258"/>
      <c r="D416" s="258"/>
      <c r="E416" s="258"/>
      <c r="F416" s="258"/>
      <c r="G416" s="258"/>
      <c r="H416" s="258"/>
      <c r="I416" s="258"/>
      <c r="J416" s="258"/>
      <c r="K416" s="258"/>
      <c r="L416" s="258"/>
      <c r="M416" s="258"/>
      <c r="N416" s="258"/>
      <c r="O416" s="258"/>
      <c r="P416" s="258"/>
      <c r="Q416" s="258"/>
      <c r="R416" s="258"/>
      <c r="S416" s="258"/>
      <c r="T416" s="258"/>
      <c r="U416" s="258"/>
      <c r="V416" s="258"/>
      <c r="W416" s="258"/>
      <c r="X416" s="258"/>
      <c r="Y416" s="258"/>
      <c r="Z416" s="258"/>
      <c r="AA416" s="258"/>
      <c r="AB416" s="258"/>
      <c r="AC416" s="258"/>
      <c r="AD416" s="258"/>
      <c r="AE416" s="258"/>
      <c r="AF416" s="258"/>
      <c r="AG416" s="258"/>
      <c r="AH416" s="258"/>
      <c r="AI416" s="258"/>
      <c r="AJ416" s="258"/>
      <c r="AK416" s="258"/>
      <c r="AL416" s="258"/>
      <c r="AM416" s="258"/>
      <c r="AN416" s="258"/>
      <c r="AO416" s="258"/>
      <c r="AP416" s="258"/>
      <c r="AQ416" s="258"/>
      <c r="AR416" s="258"/>
      <c r="AS416" s="258"/>
      <c r="AT416" s="258"/>
      <c r="AU416" s="258"/>
      <c r="AV416" s="258"/>
      <c r="AW416" s="258"/>
      <c r="AX416" s="258"/>
      <c r="AY416" s="258"/>
      <c r="AZ416" s="258"/>
    </row>
    <row r="417" spans="1:52">
      <c r="A417" s="258"/>
      <c r="B417" s="258"/>
      <c r="C417" s="258"/>
      <c r="D417" s="258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V417" s="258"/>
      <c r="W417" s="258"/>
      <c r="X417" s="258"/>
      <c r="Y417" s="258"/>
      <c r="Z417" s="258"/>
      <c r="AA417" s="258"/>
      <c r="AB417" s="258"/>
      <c r="AC417" s="258"/>
      <c r="AD417" s="258"/>
      <c r="AE417" s="258"/>
      <c r="AF417" s="258"/>
      <c r="AG417" s="258"/>
      <c r="AH417" s="258"/>
      <c r="AI417" s="258"/>
      <c r="AJ417" s="258"/>
      <c r="AK417" s="258"/>
      <c r="AL417" s="258"/>
      <c r="AM417" s="258"/>
      <c r="AN417" s="258"/>
      <c r="AO417" s="258"/>
      <c r="AP417" s="258"/>
      <c r="AQ417" s="258"/>
      <c r="AR417" s="258"/>
      <c r="AS417" s="258"/>
      <c r="AT417" s="258"/>
      <c r="AU417" s="258"/>
      <c r="AV417" s="258"/>
      <c r="AW417" s="258"/>
      <c r="AX417" s="258"/>
      <c r="AY417" s="258"/>
      <c r="AZ417" s="258"/>
    </row>
    <row r="418" spans="1:52">
      <c r="A418" s="258"/>
      <c r="B418" s="258"/>
      <c r="C418" s="258"/>
      <c r="D418" s="258"/>
      <c r="E418" s="258"/>
      <c r="F418" s="258"/>
      <c r="G418" s="258"/>
      <c r="H418" s="258"/>
      <c r="I418" s="258"/>
      <c r="J418" s="258"/>
      <c r="K418" s="258"/>
      <c r="L418" s="258"/>
      <c r="M418" s="258"/>
      <c r="N418" s="258"/>
      <c r="O418" s="258"/>
      <c r="P418" s="258"/>
      <c r="Q418" s="258"/>
      <c r="R418" s="258"/>
      <c r="S418" s="258"/>
      <c r="T418" s="258"/>
      <c r="U418" s="258"/>
      <c r="V418" s="258"/>
      <c r="W418" s="258"/>
      <c r="X418" s="258"/>
      <c r="Y418" s="258"/>
      <c r="Z418" s="258"/>
      <c r="AA418" s="258"/>
      <c r="AB418" s="258"/>
      <c r="AC418" s="258"/>
      <c r="AD418" s="258"/>
      <c r="AE418" s="258"/>
      <c r="AF418" s="258"/>
      <c r="AG418" s="258"/>
      <c r="AH418" s="258"/>
      <c r="AI418" s="258"/>
      <c r="AJ418" s="258"/>
      <c r="AK418" s="258"/>
      <c r="AL418" s="258"/>
      <c r="AM418" s="258"/>
      <c r="AN418" s="258"/>
      <c r="AO418" s="258"/>
      <c r="AP418" s="258"/>
      <c r="AQ418" s="258"/>
      <c r="AR418" s="258"/>
      <c r="AS418" s="258"/>
      <c r="AT418" s="258"/>
      <c r="AU418" s="258"/>
      <c r="AV418" s="258"/>
      <c r="AW418" s="258"/>
      <c r="AX418" s="258"/>
      <c r="AY418" s="258"/>
      <c r="AZ418" s="258"/>
    </row>
    <row r="419" spans="1:52">
      <c r="A419" s="258"/>
      <c r="B419" s="258"/>
      <c r="C419" s="258"/>
      <c r="D419" s="258"/>
      <c r="E419" s="258"/>
      <c r="F419" s="258"/>
      <c r="G419" s="258"/>
      <c r="H419" s="258"/>
      <c r="I419" s="258"/>
      <c r="J419" s="258"/>
      <c r="K419" s="258"/>
      <c r="L419" s="258"/>
      <c r="M419" s="258"/>
      <c r="N419" s="258"/>
      <c r="O419" s="258"/>
      <c r="P419" s="258"/>
      <c r="Q419" s="258"/>
      <c r="R419" s="258"/>
      <c r="S419" s="258"/>
      <c r="T419" s="258"/>
      <c r="U419" s="258"/>
      <c r="V419" s="258"/>
      <c r="W419" s="258"/>
      <c r="X419" s="258"/>
      <c r="Y419" s="258"/>
      <c r="Z419" s="258"/>
      <c r="AA419" s="258"/>
      <c r="AB419" s="258"/>
      <c r="AC419" s="258"/>
      <c r="AD419" s="258"/>
      <c r="AE419" s="258"/>
      <c r="AF419" s="258"/>
      <c r="AG419" s="258"/>
      <c r="AH419" s="258"/>
      <c r="AI419" s="258"/>
      <c r="AJ419" s="258"/>
      <c r="AK419" s="258"/>
      <c r="AL419" s="258"/>
      <c r="AM419" s="258"/>
      <c r="AN419" s="258"/>
      <c r="AO419" s="258"/>
      <c r="AP419" s="258"/>
      <c r="AQ419" s="258"/>
      <c r="AR419" s="258"/>
      <c r="AS419" s="258"/>
      <c r="AT419" s="258"/>
      <c r="AU419" s="258"/>
      <c r="AV419" s="258"/>
      <c r="AW419" s="258"/>
      <c r="AX419" s="258"/>
      <c r="AY419" s="258"/>
      <c r="AZ419" s="258"/>
    </row>
    <row r="420" spans="1:52">
      <c r="A420" s="258"/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258"/>
      <c r="Q420" s="258"/>
      <c r="R420" s="258"/>
      <c r="S420" s="258"/>
      <c r="T420" s="258"/>
      <c r="U420" s="258"/>
      <c r="V420" s="258"/>
      <c r="W420" s="258"/>
      <c r="X420" s="258"/>
      <c r="Y420" s="258"/>
      <c r="Z420" s="258"/>
      <c r="AA420" s="258"/>
      <c r="AB420" s="258"/>
      <c r="AC420" s="258"/>
      <c r="AD420" s="258"/>
      <c r="AE420" s="258"/>
      <c r="AF420" s="258"/>
      <c r="AG420" s="258"/>
      <c r="AH420" s="258"/>
      <c r="AI420" s="258"/>
      <c r="AJ420" s="258"/>
      <c r="AK420" s="258"/>
      <c r="AL420" s="258"/>
      <c r="AM420" s="258"/>
      <c r="AN420" s="258"/>
      <c r="AO420" s="258"/>
      <c r="AP420" s="258"/>
      <c r="AQ420" s="258"/>
      <c r="AR420" s="258"/>
      <c r="AS420" s="258"/>
      <c r="AT420" s="258"/>
      <c r="AU420" s="258"/>
      <c r="AV420" s="258"/>
      <c r="AW420" s="258"/>
      <c r="AX420" s="258"/>
      <c r="AY420" s="258"/>
      <c r="AZ420" s="258"/>
    </row>
    <row r="421" spans="1:52">
      <c r="A421" s="258"/>
      <c r="B421" s="258"/>
      <c r="C421" s="258"/>
      <c r="D421" s="258"/>
      <c r="E421" s="258"/>
      <c r="F421" s="258"/>
      <c r="G421" s="258"/>
      <c r="H421" s="258"/>
      <c r="I421" s="258"/>
      <c r="J421" s="258"/>
      <c r="K421" s="258"/>
      <c r="L421" s="258"/>
      <c r="M421" s="258"/>
      <c r="N421" s="258"/>
      <c r="O421" s="258"/>
      <c r="P421" s="258"/>
      <c r="Q421" s="258"/>
      <c r="R421" s="258"/>
      <c r="S421" s="258"/>
      <c r="T421" s="258"/>
      <c r="U421" s="258"/>
      <c r="V421" s="258"/>
      <c r="W421" s="258"/>
      <c r="X421" s="258"/>
      <c r="Y421" s="258"/>
      <c r="Z421" s="258"/>
      <c r="AA421" s="258"/>
      <c r="AB421" s="258"/>
      <c r="AC421" s="258"/>
      <c r="AD421" s="258"/>
      <c r="AE421" s="258"/>
      <c r="AF421" s="258"/>
      <c r="AG421" s="258"/>
      <c r="AH421" s="258"/>
      <c r="AI421" s="258"/>
      <c r="AJ421" s="258"/>
      <c r="AK421" s="258"/>
      <c r="AL421" s="258"/>
      <c r="AM421" s="258"/>
      <c r="AN421" s="258"/>
      <c r="AO421" s="258"/>
      <c r="AP421" s="258"/>
      <c r="AQ421" s="258"/>
      <c r="AR421" s="258"/>
      <c r="AS421" s="258"/>
      <c r="AT421" s="258"/>
      <c r="AU421" s="258"/>
      <c r="AV421" s="258"/>
      <c r="AW421" s="258"/>
      <c r="AX421" s="258"/>
      <c r="AY421" s="258"/>
      <c r="AZ421" s="258"/>
    </row>
    <row r="422" spans="1:52">
      <c r="A422" s="258"/>
      <c r="B422" s="258"/>
      <c r="C422" s="258"/>
      <c r="D422" s="258"/>
      <c r="E422" s="258"/>
      <c r="F422" s="258"/>
      <c r="G422" s="258"/>
      <c r="H422" s="258"/>
      <c r="I422" s="258"/>
      <c r="J422" s="258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  <c r="Z422" s="258"/>
      <c r="AA422" s="258"/>
      <c r="AB422" s="258"/>
      <c r="AC422" s="258"/>
      <c r="AD422" s="258"/>
      <c r="AE422" s="258"/>
      <c r="AF422" s="258"/>
      <c r="AG422" s="258"/>
      <c r="AH422" s="258"/>
      <c r="AI422" s="258"/>
      <c r="AJ422" s="258"/>
      <c r="AK422" s="258"/>
      <c r="AL422" s="258"/>
      <c r="AM422" s="258"/>
      <c r="AN422" s="258"/>
      <c r="AO422" s="258"/>
      <c r="AP422" s="258"/>
      <c r="AQ422" s="258"/>
      <c r="AR422" s="258"/>
      <c r="AS422" s="258"/>
      <c r="AT422" s="258"/>
      <c r="AU422" s="258"/>
      <c r="AV422" s="258"/>
      <c r="AW422" s="258"/>
      <c r="AX422" s="258"/>
      <c r="AY422" s="258"/>
      <c r="AZ422" s="258"/>
    </row>
    <row r="423" spans="1:52">
      <c r="A423" s="258"/>
      <c r="B423" s="258"/>
      <c r="C423" s="258"/>
      <c r="D423" s="258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8"/>
      <c r="Z423" s="258"/>
      <c r="AA423" s="258"/>
      <c r="AB423" s="258"/>
      <c r="AC423" s="258"/>
      <c r="AD423" s="258"/>
      <c r="AE423" s="258"/>
      <c r="AF423" s="258"/>
      <c r="AG423" s="258"/>
      <c r="AH423" s="258"/>
      <c r="AI423" s="258"/>
      <c r="AJ423" s="258"/>
      <c r="AK423" s="258"/>
      <c r="AL423" s="258"/>
      <c r="AM423" s="258"/>
      <c r="AN423" s="258"/>
      <c r="AO423" s="258"/>
      <c r="AP423" s="258"/>
      <c r="AQ423" s="258"/>
      <c r="AR423" s="258"/>
      <c r="AS423" s="258"/>
      <c r="AT423" s="258"/>
      <c r="AU423" s="258"/>
      <c r="AV423" s="258"/>
      <c r="AW423" s="258"/>
      <c r="AX423" s="258"/>
      <c r="AY423" s="258"/>
      <c r="AZ423" s="258"/>
    </row>
    <row r="424" spans="1:52">
      <c r="A424" s="258"/>
      <c r="B424" s="258"/>
      <c r="C424" s="258"/>
      <c r="D424" s="258"/>
      <c r="E424" s="258"/>
      <c r="F424" s="258"/>
      <c r="G424" s="258"/>
      <c r="H424" s="258"/>
      <c r="I424" s="258"/>
      <c r="J424" s="258"/>
      <c r="K424" s="258"/>
      <c r="L424" s="258"/>
      <c r="M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  <c r="Z424" s="258"/>
      <c r="AA424" s="258"/>
      <c r="AB424" s="258"/>
      <c r="AC424" s="258"/>
      <c r="AD424" s="258"/>
      <c r="AE424" s="258"/>
      <c r="AF424" s="258"/>
      <c r="AG424" s="258"/>
      <c r="AH424" s="258"/>
      <c r="AI424" s="258"/>
      <c r="AJ424" s="258"/>
      <c r="AK424" s="258"/>
      <c r="AL424" s="258"/>
      <c r="AM424" s="258"/>
      <c r="AN424" s="258"/>
      <c r="AO424" s="258"/>
      <c r="AP424" s="258"/>
      <c r="AQ424" s="258"/>
      <c r="AR424" s="258"/>
      <c r="AS424" s="258"/>
      <c r="AT424" s="258"/>
      <c r="AU424" s="258"/>
      <c r="AV424" s="258"/>
      <c r="AW424" s="258"/>
      <c r="AX424" s="258"/>
      <c r="AY424" s="258"/>
      <c r="AZ424" s="258"/>
    </row>
    <row r="425" spans="1:52">
      <c r="A425" s="258"/>
      <c r="B425" s="258"/>
      <c r="C425" s="258"/>
      <c r="D425" s="258"/>
      <c r="E425" s="258"/>
      <c r="F425" s="258"/>
      <c r="G425" s="258"/>
      <c r="H425" s="258"/>
      <c r="I425" s="258"/>
      <c r="J425" s="258"/>
      <c r="K425" s="258"/>
      <c r="L425" s="258"/>
      <c r="M425" s="258"/>
      <c r="N425" s="258"/>
      <c r="O425" s="258"/>
      <c r="P425" s="258"/>
      <c r="Q425" s="258"/>
      <c r="R425" s="258"/>
      <c r="S425" s="258"/>
      <c r="T425" s="258"/>
      <c r="U425" s="258"/>
      <c r="V425" s="258"/>
      <c r="W425" s="258"/>
      <c r="X425" s="258"/>
      <c r="Y425" s="258"/>
      <c r="Z425" s="258"/>
      <c r="AA425" s="258"/>
      <c r="AB425" s="258"/>
      <c r="AC425" s="258"/>
      <c r="AD425" s="258"/>
      <c r="AE425" s="258"/>
      <c r="AF425" s="258"/>
      <c r="AG425" s="258"/>
      <c r="AH425" s="258"/>
      <c r="AI425" s="258"/>
      <c r="AJ425" s="258"/>
      <c r="AK425" s="258"/>
      <c r="AL425" s="258"/>
      <c r="AM425" s="258"/>
      <c r="AN425" s="258"/>
      <c r="AO425" s="258"/>
      <c r="AP425" s="258"/>
      <c r="AQ425" s="258"/>
      <c r="AR425" s="258"/>
      <c r="AS425" s="258"/>
      <c r="AT425" s="258"/>
      <c r="AU425" s="258"/>
      <c r="AV425" s="258"/>
      <c r="AW425" s="258"/>
      <c r="AX425" s="258"/>
      <c r="AY425" s="258"/>
      <c r="AZ425" s="258"/>
    </row>
    <row r="426" spans="1:52">
      <c r="A426" s="258"/>
      <c r="B426" s="258"/>
      <c r="C426" s="258"/>
      <c r="D426" s="258"/>
      <c r="E426" s="258"/>
      <c r="F426" s="258"/>
      <c r="G426" s="258"/>
      <c r="H426" s="258"/>
      <c r="I426" s="258"/>
      <c r="J426" s="258"/>
      <c r="K426" s="258"/>
      <c r="L426" s="258"/>
      <c r="M426" s="258"/>
      <c r="N426" s="258"/>
      <c r="O426" s="258"/>
      <c r="P426" s="258"/>
      <c r="Q426" s="258"/>
      <c r="R426" s="258"/>
      <c r="S426" s="258"/>
      <c r="T426" s="258"/>
      <c r="U426" s="258"/>
      <c r="V426" s="258"/>
      <c r="W426" s="258"/>
      <c r="X426" s="258"/>
      <c r="Y426" s="258"/>
      <c r="Z426" s="258"/>
      <c r="AA426" s="258"/>
      <c r="AB426" s="258"/>
      <c r="AC426" s="258"/>
      <c r="AD426" s="258"/>
      <c r="AE426" s="258"/>
      <c r="AF426" s="258"/>
      <c r="AG426" s="258"/>
      <c r="AH426" s="258"/>
      <c r="AI426" s="258"/>
      <c r="AJ426" s="258"/>
      <c r="AK426" s="258"/>
      <c r="AL426" s="258"/>
      <c r="AM426" s="258"/>
      <c r="AN426" s="258"/>
      <c r="AO426" s="258"/>
      <c r="AP426" s="258"/>
      <c r="AQ426" s="258"/>
      <c r="AR426" s="258"/>
      <c r="AS426" s="258"/>
      <c r="AT426" s="258"/>
      <c r="AU426" s="258"/>
      <c r="AV426" s="258"/>
      <c r="AW426" s="258"/>
      <c r="AX426" s="258"/>
      <c r="AY426" s="258"/>
      <c r="AZ426" s="258"/>
    </row>
    <row r="427" spans="1:52">
      <c r="A427" s="258"/>
      <c r="B427" s="258"/>
      <c r="C427" s="258"/>
      <c r="D427" s="258"/>
      <c r="E427" s="258"/>
      <c r="F427" s="258"/>
      <c r="G427" s="258"/>
      <c r="H427" s="258"/>
      <c r="I427" s="258"/>
      <c r="J427" s="258"/>
      <c r="K427" s="258"/>
      <c r="L427" s="258"/>
      <c r="M427" s="258"/>
      <c r="N427" s="258"/>
      <c r="O427" s="258"/>
      <c r="P427" s="258"/>
      <c r="Q427" s="258"/>
      <c r="R427" s="258"/>
      <c r="S427" s="258"/>
      <c r="T427" s="258"/>
      <c r="U427" s="258"/>
      <c r="V427" s="258"/>
      <c r="W427" s="258"/>
      <c r="X427" s="258"/>
      <c r="Y427" s="258"/>
      <c r="Z427" s="258"/>
      <c r="AA427" s="258"/>
      <c r="AB427" s="258"/>
      <c r="AC427" s="258"/>
      <c r="AD427" s="258"/>
      <c r="AE427" s="258"/>
      <c r="AF427" s="258"/>
      <c r="AG427" s="258"/>
      <c r="AH427" s="258"/>
      <c r="AI427" s="258"/>
      <c r="AJ427" s="258"/>
      <c r="AK427" s="258"/>
      <c r="AL427" s="258"/>
      <c r="AM427" s="258"/>
      <c r="AN427" s="258"/>
      <c r="AO427" s="258"/>
      <c r="AP427" s="258"/>
      <c r="AQ427" s="258"/>
      <c r="AR427" s="258"/>
      <c r="AS427" s="258"/>
      <c r="AT427" s="258"/>
      <c r="AU427" s="258"/>
      <c r="AV427" s="258"/>
      <c r="AW427" s="258"/>
      <c r="AX427" s="258"/>
      <c r="AY427" s="258"/>
      <c r="AZ427" s="258"/>
    </row>
    <row r="428" spans="1:52">
      <c r="A428" s="258"/>
      <c r="B428" s="258"/>
      <c r="C428" s="258"/>
      <c r="D428" s="258"/>
      <c r="E428" s="258"/>
      <c r="F428" s="258"/>
      <c r="G428" s="258"/>
      <c r="H428" s="258"/>
      <c r="I428" s="258"/>
      <c r="J428" s="258"/>
      <c r="K428" s="258"/>
      <c r="L428" s="258"/>
      <c r="M428" s="258"/>
      <c r="N428" s="258"/>
      <c r="O428" s="258"/>
      <c r="P428" s="258"/>
      <c r="Q428" s="258"/>
      <c r="R428" s="258"/>
      <c r="S428" s="258"/>
      <c r="T428" s="258"/>
      <c r="U428" s="258"/>
      <c r="V428" s="258"/>
      <c r="W428" s="258"/>
      <c r="X428" s="258"/>
      <c r="Y428" s="258"/>
      <c r="Z428" s="258"/>
      <c r="AA428" s="258"/>
      <c r="AB428" s="258"/>
      <c r="AC428" s="258"/>
      <c r="AD428" s="258"/>
      <c r="AE428" s="258"/>
      <c r="AF428" s="258"/>
      <c r="AG428" s="258"/>
      <c r="AH428" s="258"/>
      <c r="AI428" s="258"/>
      <c r="AJ428" s="258"/>
      <c r="AK428" s="258"/>
      <c r="AL428" s="258"/>
      <c r="AM428" s="258"/>
      <c r="AN428" s="258"/>
      <c r="AO428" s="258"/>
      <c r="AP428" s="258"/>
      <c r="AQ428" s="258"/>
      <c r="AR428" s="258"/>
      <c r="AS428" s="258"/>
      <c r="AT428" s="258"/>
      <c r="AU428" s="258"/>
      <c r="AV428" s="258"/>
      <c r="AW428" s="258"/>
      <c r="AX428" s="258"/>
      <c r="AY428" s="258"/>
      <c r="AZ428" s="258"/>
    </row>
    <row r="429" spans="1:52">
      <c r="A429" s="258"/>
      <c r="B429" s="258"/>
      <c r="C429" s="258"/>
      <c r="D429" s="258"/>
      <c r="E429" s="258"/>
      <c r="F429" s="258"/>
      <c r="G429" s="258"/>
      <c r="H429" s="258"/>
      <c r="I429" s="258"/>
      <c r="J429" s="258"/>
      <c r="K429" s="258"/>
      <c r="L429" s="258"/>
      <c r="M429" s="258"/>
      <c r="N429" s="258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8"/>
      <c r="Z429" s="258"/>
      <c r="AA429" s="258"/>
      <c r="AB429" s="258"/>
      <c r="AC429" s="258"/>
      <c r="AD429" s="258"/>
      <c r="AE429" s="258"/>
      <c r="AF429" s="258"/>
      <c r="AG429" s="258"/>
      <c r="AH429" s="258"/>
      <c r="AI429" s="258"/>
      <c r="AJ429" s="258"/>
      <c r="AK429" s="258"/>
      <c r="AL429" s="258"/>
      <c r="AM429" s="258"/>
      <c r="AN429" s="258"/>
      <c r="AO429" s="258"/>
      <c r="AP429" s="258"/>
      <c r="AQ429" s="258"/>
      <c r="AR429" s="258"/>
      <c r="AS429" s="258"/>
      <c r="AT429" s="258"/>
      <c r="AU429" s="258"/>
      <c r="AV429" s="258"/>
      <c r="AW429" s="258"/>
      <c r="AX429" s="258"/>
      <c r="AY429" s="258"/>
      <c r="AZ429" s="258"/>
    </row>
    <row r="430" spans="1:52">
      <c r="A430" s="258"/>
      <c r="B430" s="258"/>
      <c r="C430" s="258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258"/>
      <c r="O430" s="258"/>
      <c r="P430" s="258"/>
      <c r="Q430" s="258"/>
      <c r="R430" s="258"/>
      <c r="S430" s="258"/>
      <c r="T430" s="258"/>
      <c r="U430" s="258"/>
      <c r="V430" s="258"/>
      <c r="W430" s="258"/>
      <c r="X430" s="258"/>
      <c r="Y430" s="258"/>
      <c r="Z430" s="258"/>
      <c r="AA430" s="258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58"/>
      <c r="AL430" s="258"/>
      <c r="AM430" s="258"/>
      <c r="AN430" s="258"/>
      <c r="AO430" s="258"/>
      <c r="AP430" s="258"/>
      <c r="AQ430" s="258"/>
      <c r="AR430" s="258"/>
      <c r="AS430" s="258"/>
      <c r="AT430" s="258"/>
      <c r="AU430" s="258"/>
      <c r="AV430" s="258"/>
      <c r="AW430" s="258"/>
      <c r="AX430" s="258"/>
      <c r="AY430" s="258"/>
      <c r="AZ430" s="258"/>
    </row>
    <row r="431" spans="1:52">
      <c r="A431" s="258"/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8"/>
      <c r="V431" s="258"/>
      <c r="W431" s="258"/>
      <c r="X431" s="258"/>
      <c r="Y431" s="258"/>
      <c r="Z431" s="258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58"/>
      <c r="AM431" s="258"/>
      <c r="AN431" s="258"/>
      <c r="AO431" s="258"/>
      <c r="AP431" s="258"/>
      <c r="AQ431" s="258"/>
      <c r="AR431" s="258"/>
      <c r="AS431" s="258"/>
      <c r="AT431" s="258"/>
      <c r="AU431" s="258"/>
      <c r="AV431" s="258"/>
      <c r="AW431" s="258"/>
      <c r="AX431" s="258"/>
      <c r="AY431" s="258"/>
      <c r="AZ431" s="258"/>
    </row>
    <row r="432" spans="1:52">
      <c r="A432" s="258"/>
      <c r="B432" s="258"/>
      <c r="C432" s="258"/>
      <c r="D432" s="258"/>
      <c r="E432" s="258"/>
      <c r="F432" s="258"/>
      <c r="G432" s="258"/>
      <c r="H432" s="258"/>
      <c r="I432" s="258"/>
      <c r="J432" s="25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  <c r="Z432" s="258"/>
      <c r="AA432" s="258"/>
      <c r="AB432" s="258"/>
      <c r="AC432" s="258"/>
      <c r="AD432" s="258"/>
      <c r="AE432" s="258"/>
      <c r="AF432" s="258"/>
      <c r="AG432" s="258"/>
      <c r="AH432" s="258"/>
      <c r="AI432" s="258"/>
      <c r="AJ432" s="258"/>
      <c r="AK432" s="258"/>
      <c r="AL432" s="258"/>
      <c r="AM432" s="258"/>
      <c r="AN432" s="258"/>
      <c r="AO432" s="258"/>
      <c r="AP432" s="258"/>
      <c r="AQ432" s="258"/>
      <c r="AR432" s="258"/>
      <c r="AS432" s="258"/>
      <c r="AT432" s="258"/>
      <c r="AU432" s="258"/>
      <c r="AV432" s="258"/>
      <c r="AW432" s="258"/>
      <c r="AX432" s="258"/>
      <c r="AY432" s="258"/>
      <c r="AZ432" s="258"/>
    </row>
    <row r="433" spans="1:52">
      <c r="A433" s="258"/>
      <c r="B433" s="258"/>
      <c r="C433" s="258"/>
      <c r="D433" s="258"/>
      <c r="E433" s="258"/>
      <c r="F433" s="258"/>
      <c r="G433" s="258"/>
      <c r="H433" s="258"/>
      <c r="I433" s="258"/>
      <c r="J433" s="258"/>
      <c r="K433" s="258"/>
      <c r="L433" s="258"/>
      <c r="M433" s="258"/>
      <c r="N433" s="258"/>
      <c r="O433" s="258"/>
      <c r="P433" s="258"/>
      <c r="Q433" s="258"/>
      <c r="R433" s="258"/>
      <c r="S433" s="258"/>
      <c r="T433" s="258"/>
      <c r="U433" s="258"/>
      <c r="V433" s="258"/>
      <c r="W433" s="258"/>
      <c r="X433" s="258"/>
      <c r="Y433" s="258"/>
      <c r="Z433" s="258"/>
      <c r="AA433" s="258"/>
      <c r="AB433" s="258"/>
      <c r="AC433" s="258"/>
      <c r="AD433" s="258"/>
      <c r="AE433" s="258"/>
      <c r="AF433" s="258"/>
      <c r="AG433" s="258"/>
      <c r="AH433" s="258"/>
      <c r="AI433" s="258"/>
      <c r="AJ433" s="258"/>
      <c r="AK433" s="258"/>
      <c r="AL433" s="258"/>
      <c r="AM433" s="258"/>
      <c r="AN433" s="258"/>
      <c r="AO433" s="258"/>
      <c r="AP433" s="258"/>
      <c r="AQ433" s="258"/>
      <c r="AR433" s="258"/>
      <c r="AS433" s="258"/>
      <c r="AT433" s="258"/>
      <c r="AU433" s="258"/>
      <c r="AV433" s="258"/>
      <c r="AW433" s="258"/>
      <c r="AX433" s="258"/>
      <c r="AY433" s="258"/>
      <c r="AZ433" s="258"/>
    </row>
    <row r="434" spans="1:52">
      <c r="A434" s="258"/>
      <c r="B434" s="258"/>
      <c r="C434" s="258"/>
      <c r="D434" s="258"/>
      <c r="E434" s="258"/>
      <c r="F434" s="258"/>
      <c r="G434" s="258"/>
      <c r="H434" s="258"/>
      <c r="I434" s="258"/>
      <c r="J434" s="258"/>
      <c r="K434" s="258"/>
      <c r="L434" s="258"/>
      <c r="M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X434" s="258"/>
      <c r="Y434" s="258"/>
      <c r="Z434" s="258"/>
      <c r="AA434" s="258"/>
      <c r="AB434" s="258"/>
      <c r="AC434" s="258"/>
      <c r="AD434" s="258"/>
      <c r="AE434" s="258"/>
      <c r="AF434" s="258"/>
      <c r="AG434" s="258"/>
      <c r="AH434" s="258"/>
      <c r="AI434" s="258"/>
      <c r="AJ434" s="258"/>
      <c r="AK434" s="258"/>
      <c r="AL434" s="258"/>
      <c r="AM434" s="258"/>
      <c r="AN434" s="258"/>
      <c r="AO434" s="258"/>
      <c r="AP434" s="258"/>
      <c r="AQ434" s="258"/>
      <c r="AR434" s="258"/>
      <c r="AS434" s="258"/>
      <c r="AT434" s="258"/>
      <c r="AU434" s="258"/>
      <c r="AV434" s="258"/>
      <c r="AW434" s="258"/>
      <c r="AX434" s="258"/>
      <c r="AY434" s="258"/>
      <c r="AZ434" s="258"/>
    </row>
    <row r="435" spans="1:52">
      <c r="A435" s="258"/>
      <c r="B435" s="258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Q435" s="258"/>
      <c r="R435" s="258"/>
      <c r="S435" s="258"/>
      <c r="T435" s="258"/>
      <c r="U435" s="258"/>
      <c r="V435" s="258"/>
      <c r="W435" s="258"/>
      <c r="X435" s="258"/>
      <c r="Y435" s="258"/>
      <c r="Z435" s="258"/>
      <c r="AA435" s="258"/>
      <c r="AB435" s="258"/>
      <c r="AC435" s="258"/>
      <c r="AD435" s="258"/>
      <c r="AE435" s="258"/>
      <c r="AF435" s="258"/>
      <c r="AG435" s="258"/>
      <c r="AH435" s="258"/>
      <c r="AI435" s="258"/>
      <c r="AJ435" s="258"/>
      <c r="AK435" s="258"/>
      <c r="AL435" s="258"/>
      <c r="AM435" s="258"/>
      <c r="AN435" s="258"/>
      <c r="AO435" s="258"/>
      <c r="AP435" s="258"/>
      <c r="AQ435" s="258"/>
      <c r="AR435" s="258"/>
      <c r="AS435" s="258"/>
      <c r="AT435" s="258"/>
      <c r="AU435" s="258"/>
      <c r="AV435" s="258"/>
      <c r="AW435" s="258"/>
      <c r="AX435" s="258"/>
      <c r="AY435" s="258"/>
      <c r="AZ435" s="258"/>
    </row>
    <row r="436" spans="1:52">
      <c r="A436" s="258"/>
      <c r="B436" s="258"/>
      <c r="C436" s="258"/>
      <c r="D436" s="258"/>
      <c r="E436" s="258"/>
      <c r="F436" s="258"/>
      <c r="G436" s="258"/>
      <c r="H436" s="258"/>
      <c r="I436" s="258"/>
      <c r="J436" s="258"/>
      <c r="K436" s="258"/>
      <c r="L436" s="258"/>
      <c r="M436" s="258"/>
      <c r="N436" s="258"/>
      <c r="O436" s="258"/>
      <c r="P436" s="258"/>
      <c r="Q436" s="258"/>
      <c r="R436" s="258"/>
      <c r="S436" s="258"/>
      <c r="T436" s="258"/>
      <c r="U436" s="258"/>
      <c r="V436" s="258"/>
      <c r="W436" s="258"/>
      <c r="X436" s="258"/>
      <c r="Y436" s="258"/>
      <c r="Z436" s="258"/>
      <c r="AA436" s="258"/>
      <c r="AB436" s="258"/>
      <c r="AC436" s="258"/>
      <c r="AD436" s="258"/>
      <c r="AE436" s="258"/>
      <c r="AF436" s="258"/>
      <c r="AG436" s="258"/>
      <c r="AH436" s="258"/>
      <c r="AI436" s="258"/>
      <c r="AJ436" s="258"/>
      <c r="AK436" s="258"/>
      <c r="AL436" s="258"/>
      <c r="AM436" s="258"/>
      <c r="AN436" s="258"/>
      <c r="AO436" s="258"/>
      <c r="AP436" s="258"/>
      <c r="AQ436" s="258"/>
      <c r="AR436" s="258"/>
      <c r="AS436" s="258"/>
      <c r="AT436" s="258"/>
      <c r="AU436" s="258"/>
      <c r="AV436" s="258"/>
      <c r="AW436" s="258"/>
      <c r="AX436" s="258"/>
      <c r="AY436" s="258"/>
      <c r="AZ436" s="258"/>
    </row>
    <row r="437" spans="1:52">
      <c r="A437" s="258"/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258"/>
      <c r="Q437" s="258"/>
      <c r="R437" s="258"/>
      <c r="S437" s="258"/>
      <c r="T437" s="258"/>
      <c r="U437" s="258"/>
      <c r="V437" s="258"/>
      <c r="W437" s="258"/>
      <c r="X437" s="258"/>
      <c r="Y437" s="258"/>
      <c r="Z437" s="258"/>
      <c r="AA437" s="258"/>
      <c r="AB437" s="258"/>
      <c r="AC437" s="258"/>
      <c r="AD437" s="258"/>
      <c r="AE437" s="258"/>
      <c r="AF437" s="258"/>
      <c r="AG437" s="258"/>
      <c r="AH437" s="258"/>
      <c r="AI437" s="258"/>
      <c r="AJ437" s="258"/>
      <c r="AK437" s="258"/>
      <c r="AL437" s="258"/>
      <c r="AM437" s="258"/>
      <c r="AN437" s="258"/>
      <c r="AO437" s="258"/>
      <c r="AP437" s="258"/>
      <c r="AQ437" s="258"/>
      <c r="AR437" s="258"/>
      <c r="AS437" s="258"/>
      <c r="AT437" s="258"/>
      <c r="AU437" s="258"/>
      <c r="AV437" s="258"/>
      <c r="AW437" s="258"/>
      <c r="AX437" s="258"/>
      <c r="AY437" s="258"/>
      <c r="AZ437" s="258"/>
    </row>
    <row r="438" spans="1:52">
      <c r="A438" s="258"/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258"/>
      <c r="Q438" s="258"/>
      <c r="R438" s="258"/>
      <c r="S438" s="258"/>
      <c r="T438" s="258"/>
      <c r="U438" s="258"/>
      <c r="V438" s="258"/>
      <c r="W438" s="258"/>
      <c r="X438" s="258"/>
      <c r="Y438" s="258"/>
      <c r="Z438" s="258"/>
      <c r="AA438" s="258"/>
      <c r="AB438" s="258"/>
      <c r="AC438" s="258"/>
      <c r="AD438" s="258"/>
      <c r="AE438" s="258"/>
      <c r="AF438" s="258"/>
      <c r="AG438" s="258"/>
      <c r="AH438" s="258"/>
      <c r="AI438" s="258"/>
      <c r="AJ438" s="258"/>
      <c r="AK438" s="258"/>
      <c r="AL438" s="258"/>
      <c r="AM438" s="258"/>
      <c r="AN438" s="258"/>
      <c r="AO438" s="258"/>
      <c r="AP438" s="258"/>
      <c r="AQ438" s="258"/>
      <c r="AR438" s="258"/>
      <c r="AS438" s="258"/>
      <c r="AT438" s="258"/>
      <c r="AU438" s="258"/>
      <c r="AV438" s="258"/>
      <c r="AW438" s="258"/>
      <c r="AX438" s="258"/>
      <c r="AY438" s="258"/>
      <c r="AZ438" s="258"/>
    </row>
    <row r="439" spans="1:52">
      <c r="A439" s="258"/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258"/>
      <c r="Q439" s="258"/>
      <c r="R439" s="258"/>
      <c r="S439" s="258"/>
      <c r="T439" s="258"/>
      <c r="U439" s="258"/>
      <c r="V439" s="258"/>
      <c r="W439" s="258"/>
      <c r="X439" s="258"/>
      <c r="Y439" s="258"/>
      <c r="Z439" s="258"/>
      <c r="AA439" s="258"/>
      <c r="AB439" s="258"/>
      <c r="AC439" s="258"/>
      <c r="AD439" s="258"/>
      <c r="AE439" s="258"/>
      <c r="AF439" s="258"/>
      <c r="AG439" s="258"/>
      <c r="AH439" s="258"/>
      <c r="AI439" s="258"/>
      <c r="AJ439" s="258"/>
      <c r="AK439" s="258"/>
      <c r="AL439" s="258"/>
      <c r="AM439" s="258"/>
      <c r="AN439" s="258"/>
      <c r="AO439" s="258"/>
      <c r="AP439" s="258"/>
      <c r="AQ439" s="258"/>
      <c r="AR439" s="258"/>
      <c r="AS439" s="258"/>
      <c r="AT439" s="258"/>
      <c r="AU439" s="258"/>
      <c r="AV439" s="258"/>
      <c r="AW439" s="258"/>
      <c r="AX439" s="258"/>
      <c r="AY439" s="258"/>
      <c r="AZ439" s="258"/>
    </row>
    <row r="440" spans="1:52">
      <c r="A440" s="258"/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  <c r="P440" s="258"/>
      <c r="Q440" s="258"/>
      <c r="R440" s="258"/>
      <c r="S440" s="258"/>
      <c r="T440" s="258"/>
      <c r="U440" s="258"/>
      <c r="V440" s="258"/>
      <c r="W440" s="258"/>
      <c r="X440" s="258"/>
      <c r="Y440" s="258"/>
      <c r="Z440" s="258"/>
      <c r="AA440" s="258"/>
      <c r="AB440" s="258"/>
      <c r="AC440" s="258"/>
      <c r="AD440" s="258"/>
      <c r="AE440" s="258"/>
      <c r="AF440" s="258"/>
      <c r="AG440" s="258"/>
      <c r="AH440" s="258"/>
      <c r="AI440" s="258"/>
      <c r="AJ440" s="258"/>
      <c r="AK440" s="258"/>
      <c r="AL440" s="258"/>
      <c r="AM440" s="258"/>
      <c r="AN440" s="258"/>
      <c r="AO440" s="258"/>
      <c r="AP440" s="258"/>
      <c r="AQ440" s="258"/>
      <c r="AR440" s="258"/>
      <c r="AS440" s="258"/>
      <c r="AT440" s="258"/>
      <c r="AU440" s="258"/>
      <c r="AV440" s="258"/>
      <c r="AW440" s="258"/>
      <c r="AX440" s="258"/>
      <c r="AY440" s="258"/>
      <c r="AZ440" s="258"/>
    </row>
    <row r="441" spans="1:52">
      <c r="A441" s="258"/>
      <c r="B441" s="258"/>
      <c r="C441" s="258"/>
      <c r="D441" s="258"/>
      <c r="E441" s="258"/>
      <c r="F441" s="258"/>
      <c r="G441" s="258"/>
      <c r="H441" s="258"/>
      <c r="I441" s="258"/>
      <c r="J441" s="258"/>
      <c r="K441" s="258"/>
      <c r="L441" s="258"/>
      <c r="M441" s="258"/>
      <c r="N441" s="258"/>
      <c r="O441" s="258"/>
      <c r="P441" s="258"/>
      <c r="Q441" s="258"/>
      <c r="R441" s="258"/>
      <c r="S441" s="258"/>
      <c r="T441" s="258"/>
      <c r="U441" s="258"/>
      <c r="V441" s="258"/>
      <c r="W441" s="258"/>
      <c r="X441" s="258"/>
      <c r="Y441" s="258"/>
      <c r="Z441" s="258"/>
      <c r="AA441" s="258"/>
      <c r="AB441" s="258"/>
      <c r="AC441" s="258"/>
      <c r="AD441" s="258"/>
      <c r="AE441" s="258"/>
      <c r="AF441" s="258"/>
      <c r="AG441" s="258"/>
      <c r="AH441" s="258"/>
      <c r="AI441" s="258"/>
      <c r="AJ441" s="258"/>
      <c r="AK441" s="258"/>
      <c r="AL441" s="258"/>
      <c r="AM441" s="258"/>
      <c r="AN441" s="258"/>
      <c r="AO441" s="258"/>
      <c r="AP441" s="258"/>
      <c r="AQ441" s="258"/>
      <c r="AR441" s="258"/>
      <c r="AS441" s="258"/>
      <c r="AT441" s="258"/>
      <c r="AU441" s="258"/>
      <c r="AV441" s="258"/>
      <c r="AW441" s="258"/>
      <c r="AX441" s="258"/>
      <c r="AY441" s="258"/>
      <c r="AZ441" s="258"/>
    </row>
    <row r="442" spans="1:52">
      <c r="A442" s="258"/>
      <c r="B442" s="258"/>
      <c r="C442" s="258"/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258"/>
      <c r="O442" s="258"/>
      <c r="P442" s="258"/>
      <c r="Q442" s="258"/>
      <c r="R442" s="258"/>
      <c r="S442" s="258"/>
      <c r="T442" s="258"/>
      <c r="U442" s="258"/>
      <c r="V442" s="258"/>
      <c r="W442" s="258"/>
      <c r="X442" s="258"/>
      <c r="Y442" s="258"/>
      <c r="Z442" s="258"/>
      <c r="AA442" s="258"/>
      <c r="AB442" s="258"/>
      <c r="AC442" s="258"/>
      <c r="AD442" s="258"/>
      <c r="AE442" s="258"/>
      <c r="AF442" s="258"/>
      <c r="AG442" s="258"/>
      <c r="AH442" s="258"/>
      <c r="AI442" s="258"/>
      <c r="AJ442" s="258"/>
      <c r="AK442" s="258"/>
      <c r="AL442" s="258"/>
      <c r="AM442" s="258"/>
      <c r="AN442" s="258"/>
      <c r="AO442" s="258"/>
      <c r="AP442" s="258"/>
      <c r="AQ442" s="258"/>
      <c r="AR442" s="258"/>
      <c r="AS442" s="258"/>
      <c r="AT442" s="258"/>
      <c r="AU442" s="258"/>
      <c r="AV442" s="258"/>
      <c r="AW442" s="258"/>
      <c r="AX442" s="258"/>
      <c r="AY442" s="258"/>
      <c r="AZ442" s="258"/>
    </row>
    <row r="443" spans="1:52">
      <c r="A443" s="258"/>
      <c r="B443" s="258"/>
      <c r="C443" s="258"/>
      <c r="D443" s="258"/>
      <c r="E443" s="258"/>
      <c r="F443" s="258"/>
      <c r="G443" s="258"/>
      <c r="H443" s="258"/>
      <c r="I443" s="258"/>
      <c r="J443" s="258"/>
      <c r="K443" s="258"/>
      <c r="L443" s="258"/>
      <c r="M443" s="258"/>
      <c r="N443" s="258"/>
      <c r="O443" s="258"/>
      <c r="P443" s="258"/>
      <c r="Q443" s="258"/>
      <c r="R443" s="258"/>
      <c r="S443" s="258"/>
      <c r="T443" s="258"/>
      <c r="U443" s="258"/>
      <c r="V443" s="258"/>
      <c r="W443" s="258"/>
      <c r="X443" s="258"/>
      <c r="Y443" s="258"/>
      <c r="Z443" s="258"/>
      <c r="AA443" s="258"/>
      <c r="AB443" s="258"/>
      <c r="AC443" s="258"/>
      <c r="AD443" s="258"/>
      <c r="AE443" s="258"/>
      <c r="AF443" s="258"/>
      <c r="AG443" s="258"/>
      <c r="AH443" s="258"/>
      <c r="AI443" s="258"/>
      <c r="AJ443" s="258"/>
      <c r="AK443" s="258"/>
      <c r="AL443" s="258"/>
      <c r="AM443" s="258"/>
      <c r="AN443" s="258"/>
      <c r="AO443" s="258"/>
      <c r="AP443" s="258"/>
      <c r="AQ443" s="258"/>
      <c r="AR443" s="258"/>
      <c r="AS443" s="258"/>
      <c r="AT443" s="258"/>
      <c r="AU443" s="258"/>
      <c r="AV443" s="258"/>
      <c r="AW443" s="258"/>
      <c r="AX443" s="258"/>
      <c r="AY443" s="258"/>
      <c r="AZ443" s="258"/>
    </row>
    <row r="444" spans="1:52">
      <c r="A444" s="258"/>
      <c r="B444" s="258"/>
      <c r="C444" s="258"/>
      <c r="D444" s="258"/>
      <c r="E444" s="258"/>
      <c r="F444" s="258"/>
      <c r="G444" s="258"/>
      <c r="H444" s="258"/>
      <c r="I444" s="258"/>
      <c r="J444" s="258"/>
      <c r="K444" s="258"/>
      <c r="L444" s="258"/>
      <c r="M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X444" s="258"/>
      <c r="Y444" s="258"/>
      <c r="Z444" s="258"/>
      <c r="AA444" s="258"/>
      <c r="AB444" s="258"/>
      <c r="AC444" s="258"/>
      <c r="AD444" s="258"/>
      <c r="AE444" s="258"/>
      <c r="AF444" s="258"/>
      <c r="AG444" s="258"/>
      <c r="AH444" s="258"/>
      <c r="AI444" s="258"/>
      <c r="AJ444" s="258"/>
      <c r="AK444" s="258"/>
      <c r="AL444" s="258"/>
      <c r="AM444" s="258"/>
      <c r="AN444" s="258"/>
      <c r="AO444" s="258"/>
      <c r="AP444" s="258"/>
      <c r="AQ444" s="258"/>
      <c r="AR444" s="258"/>
      <c r="AS444" s="258"/>
      <c r="AT444" s="258"/>
      <c r="AU444" s="258"/>
      <c r="AV444" s="258"/>
      <c r="AW444" s="258"/>
      <c r="AX444" s="258"/>
      <c r="AY444" s="258"/>
      <c r="AZ444" s="258"/>
    </row>
    <row r="445" spans="1:52">
      <c r="A445" s="258"/>
      <c r="B445" s="258"/>
      <c r="C445" s="258"/>
      <c r="D445" s="258"/>
      <c r="E445" s="258"/>
      <c r="F445" s="258"/>
      <c r="G445" s="258"/>
      <c r="H445" s="258"/>
      <c r="I445" s="258"/>
      <c r="J445" s="258"/>
      <c r="K445" s="258"/>
      <c r="L445" s="258"/>
      <c r="M445" s="258"/>
      <c r="N445" s="258"/>
      <c r="O445" s="258"/>
      <c r="P445" s="258"/>
      <c r="Q445" s="258"/>
      <c r="R445" s="258"/>
      <c r="S445" s="258"/>
      <c r="T445" s="258"/>
      <c r="U445" s="258"/>
      <c r="V445" s="258"/>
      <c r="W445" s="258"/>
      <c r="X445" s="258"/>
      <c r="Y445" s="258"/>
      <c r="Z445" s="258"/>
      <c r="AA445" s="258"/>
      <c r="AB445" s="258"/>
      <c r="AC445" s="258"/>
      <c r="AD445" s="258"/>
      <c r="AE445" s="258"/>
      <c r="AF445" s="258"/>
      <c r="AG445" s="258"/>
      <c r="AH445" s="258"/>
      <c r="AI445" s="258"/>
      <c r="AJ445" s="258"/>
      <c r="AK445" s="258"/>
      <c r="AL445" s="258"/>
      <c r="AM445" s="258"/>
      <c r="AN445" s="258"/>
      <c r="AO445" s="258"/>
      <c r="AP445" s="258"/>
      <c r="AQ445" s="258"/>
      <c r="AR445" s="258"/>
      <c r="AS445" s="258"/>
      <c r="AT445" s="258"/>
      <c r="AU445" s="258"/>
      <c r="AV445" s="258"/>
      <c r="AW445" s="258"/>
      <c r="AX445" s="258"/>
      <c r="AY445" s="258"/>
      <c r="AZ445" s="258"/>
    </row>
    <row r="446" spans="1:52">
      <c r="A446" s="258"/>
      <c r="B446" s="258"/>
      <c r="C446" s="258"/>
      <c r="D446" s="258"/>
      <c r="E446" s="258"/>
      <c r="F446" s="258"/>
      <c r="G446" s="258"/>
      <c r="H446" s="258"/>
      <c r="I446" s="258"/>
      <c r="J446" s="258"/>
      <c r="K446" s="258"/>
      <c r="L446" s="258"/>
      <c r="M446" s="258"/>
      <c r="N446" s="258"/>
      <c r="O446" s="258"/>
      <c r="P446" s="258"/>
      <c r="Q446" s="258"/>
      <c r="R446" s="258"/>
      <c r="S446" s="258"/>
      <c r="T446" s="258"/>
      <c r="U446" s="258"/>
      <c r="V446" s="258"/>
      <c r="W446" s="258"/>
      <c r="X446" s="258"/>
      <c r="Y446" s="258"/>
      <c r="Z446" s="258"/>
      <c r="AA446" s="258"/>
      <c r="AB446" s="258"/>
      <c r="AC446" s="258"/>
      <c r="AD446" s="258"/>
      <c r="AE446" s="258"/>
      <c r="AF446" s="258"/>
      <c r="AG446" s="258"/>
      <c r="AH446" s="258"/>
      <c r="AI446" s="258"/>
      <c r="AJ446" s="258"/>
      <c r="AK446" s="258"/>
      <c r="AL446" s="258"/>
      <c r="AM446" s="258"/>
      <c r="AN446" s="258"/>
      <c r="AO446" s="258"/>
      <c r="AP446" s="258"/>
      <c r="AQ446" s="258"/>
      <c r="AR446" s="258"/>
      <c r="AS446" s="258"/>
      <c r="AT446" s="258"/>
      <c r="AU446" s="258"/>
      <c r="AV446" s="258"/>
      <c r="AW446" s="258"/>
      <c r="AX446" s="258"/>
      <c r="AY446" s="258"/>
      <c r="AZ446" s="258"/>
    </row>
    <row r="447" spans="1:52">
      <c r="A447" s="258"/>
      <c r="B447" s="258"/>
      <c r="C447" s="258"/>
      <c r="D447" s="258"/>
      <c r="E447" s="258"/>
      <c r="F447" s="258"/>
      <c r="G447" s="258"/>
      <c r="H447" s="258"/>
      <c r="I447" s="258"/>
      <c r="J447" s="258"/>
      <c r="K447" s="258"/>
      <c r="L447" s="258"/>
      <c r="M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X447" s="258"/>
      <c r="Y447" s="258"/>
      <c r="Z447" s="258"/>
      <c r="AA447" s="258"/>
      <c r="AB447" s="258"/>
      <c r="AC447" s="258"/>
      <c r="AD447" s="258"/>
      <c r="AE447" s="258"/>
      <c r="AF447" s="258"/>
      <c r="AG447" s="258"/>
      <c r="AH447" s="258"/>
      <c r="AI447" s="258"/>
      <c r="AJ447" s="258"/>
      <c r="AK447" s="258"/>
      <c r="AL447" s="258"/>
      <c r="AM447" s="258"/>
      <c r="AN447" s="258"/>
      <c r="AO447" s="258"/>
      <c r="AP447" s="258"/>
      <c r="AQ447" s="258"/>
      <c r="AR447" s="258"/>
      <c r="AS447" s="258"/>
      <c r="AT447" s="258"/>
      <c r="AU447" s="258"/>
      <c r="AV447" s="258"/>
      <c r="AW447" s="258"/>
      <c r="AX447" s="258"/>
      <c r="AY447" s="258"/>
      <c r="AZ447" s="258"/>
    </row>
    <row r="448" spans="1:52">
      <c r="A448" s="258"/>
      <c r="B448" s="258"/>
      <c r="C448" s="258"/>
      <c r="D448" s="258"/>
      <c r="E448" s="258"/>
      <c r="F448" s="258"/>
      <c r="G448" s="258"/>
      <c r="H448" s="258"/>
      <c r="I448" s="258"/>
      <c r="J448" s="258"/>
      <c r="K448" s="258"/>
      <c r="L448" s="258"/>
      <c r="M448" s="258"/>
      <c r="N448" s="258"/>
      <c r="O448" s="258"/>
      <c r="P448" s="258"/>
      <c r="Q448" s="258"/>
      <c r="R448" s="258"/>
      <c r="S448" s="258"/>
      <c r="T448" s="258"/>
      <c r="U448" s="258"/>
      <c r="V448" s="258"/>
      <c r="W448" s="258"/>
      <c r="X448" s="258"/>
      <c r="Y448" s="258"/>
      <c r="Z448" s="258"/>
      <c r="AA448" s="258"/>
      <c r="AB448" s="258"/>
      <c r="AC448" s="258"/>
      <c r="AD448" s="258"/>
      <c r="AE448" s="258"/>
      <c r="AF448" s="258"/>
      <c r="AG448" s="258"/>
      <c r="AH448" s="258"/>
      <c r="AI448" s="258"/>
      <c r="AJ448" s="258"/>
      <c r="AK448" s="258"/>
      <c r="AL448" s="258"/>
      <c r="AM448" s="258"/>
      <c r="AN448" s="258"/>
      <c r="AO448" s="258"/>
      <c r="AP448" s="258"/>
      <c r="AQ448" s="258"/>
      <c r="AR448" s="258"/>
      <c r="AS448" s="258"/>
      <c r="AT448" s="258"/>
      <c r="AU448" s="258"/>
      <c r="AV448" s="258"/>
      <c r="AW448" s="258"/>
      <c r="AX448" s="258"/>
      <c r="AY448" s="258"/>
      <c r="AZ448" s="258"/>
    </row>
    <row r="449" spans="1:52">
      <c r="A449" s="258"/>
      <c r="B449" s="258"/>
      <c r="C449" s="258"/>
      <c r="D449" s="258"/>
      <c r="E449" s="258"/>
      <c r="F449" s="258"/>
      <c r="G449" s="258"/>
      <c r="H449" s="258"/>
      <c r="I449" s="258"/>
      <c r="J449" s="258"/>
      <c r="K449" s="258"/>
      <c r="L449" s="258"/>
      <c r="M449" s="258"/>
      <c r="N449" s="258"/>
      <c r="O449" s="258"/>
      <c r="P449" s="258"/>
      <c r="Q449" s="258"/>
      <c r="R449" s="258"/>
      <c r="S449" s="258"/>
      <c r="T449" s="258"/>
      <c r="U449" s="258"/>
      <c r="V449" s="258"/>
      <c r="W449" s="258"/>
      <c r="X449" s="258"/>
      <c r="Y449" s="258"/>
      <c r="Z449" s="258"/>
      <c r="AA449" s="258"/>
      <c r="AB449" s="258"/>
      <c r="AC449" s="258"/>
      <c r="AD449" s="258"/>
      <c r="AE449" s="258"/>
      <c r="AF449" s="258"/>
      <c r="AG449" s="258"/>
      <c r="AH449" s="258"/>
      <c r="AI449" s="258"/>
      <c r="AJ449" s="258"/>
      <c r="AK449" s="258"/>
      <c r="AL449" s="258"/>
      <c r="AM449" s="258"/>
      <c r="AN449" s="258"/>
      <c r="AO449" s="258"/>
      <c r="AP449" s="258"/>
      <c r="AQ449" s="258"/>
      <c r="AR449" s="258"/>
      <c r="AS449" s="258"/>
      <c r="AT449" s="258"/>
      <c r="AU449" s="258"/>
      <c r="AV449" s="258"/>
      <c r="AW449" s="258"/>
      <c r="AX449" s="258"/>
      <c r="AY449" s="258"/>
      <c r="AZ449" s="258"/>
    </row>
    <row r="450" spans="1:52">
      <c r="A450" s="258"/>
      <c r="B450" s="258"/>
      <c r="C450" s="258"/>
      <c r="D450" s="258"/>
      <c r="E450" s="258"/>
      <c r="F450" s="258"/>
      <c r="G450" s="258"/>
      <c r="H450" s="258"/>
      <c r="I450" s="258"/>
      <c r="J450" s="258"/>
      <c r="K450" s="258"/>
      <c r="L450" s="258"/>
      <c r="M450" s="258"/>
      <c r="N450" s="258"/>
      <c r="O450" s="258"/>
      <c r="P450" s="258"/>
      <c r="Q450" s="258"/>
      <c r="R450" s="258"/>
      <c r="S450" s="258"/>
      <c r="T450" s="258"/>
      <c r="U450" s="258"/>
      <c r="V450" s="258"/>
      <c r="W450" s="258"/>
      <c r="X450" s="258"/>
      <c r="Y450" s="258"/>
      <c r="Z450" s="258"/>
      <c r="AA450" s="258"/>
      <c r="AB450" s="258"/>
      <c r="AC450" s="258"/>
      <c r="AD450" s="258"/>
      <c r="AE450" s="258"/>
      <c r="AF450" s="258"/>
      <c r="AG450" s="258"/>
      <c r="AH450" s="258"/>
      <c r="AI450" s="258"/>
      <c r="AJ450" s="258"/>
      <c r="AK450" s="258"/>
      <c r="AL450" s="258"/>
      <c r="AM450" s="258"/>
      <c r="AN450" s="258"/>
      <c r="AO450" s="258"/>
      <c r="AP450" s="258"/>
      <c r="AQ450" s="258"/>
      <c r="AR450" s="258"/>
      <c r="AS450" s="258"/>
      <c r="AT450" s="258"/>
      <c r="AU450" s="258"/>
      <c r="AV450" s="258"/>
      <c r="AW450" s="258"/>
      <c r="AX450" s="258"/>
      <c r="AY450" s="258"/>
      <c r="AZ450" s="258"/>
    </row>
    <row r="451" spans="1:52">
      <c r="A451" s="258"/>
      <c r="B451" s="258"/>
      <c r="C451" s="258"/>
      <c r="D451" s="258"/>
      <c r="E451" s="258"/>
      <c r="F451" s="258"/>
      <c r="G451" s="258"/>
      <c r="H451" s="258"/>
      <c r="I451" s="258"/>
      <c r="J451" s="258"/>
      <c r="K451" s="258"/>
      <c r="L451" s="258"/>
      <c r="M451" s="258"/>
      <c r="N451" s="258"/>
      <c r="O451" s="258"/>
      <c r="P451" s="258"/>
      <c r="Q451" s="258"/>
      <c r="R451" s="258"/>
      <c r="S451" s="258"/>
      <c r="T451" s="258"/>
      <c r="U451" s="258"/>
      <c r="V451" s="258"/>
      <c r="W451" s="258"/>
      <c r="X451" s="258"/>
      <c r="Y451" s="258"/>
      <c r="Z451" s="258"/>
      <c r="AA451" s="258"/>
      <c r="AB451" s="258"/>
      <c r="AC451" s="258"/>
      <c r="AD451" s="258"/>
      <c r="AE451" s="258"/>
      <c r="AF451" s="258"/>
      <c r="AG451" s="258"/>
      <c r="AH451" s="258"/>
      <c r="AI451" s="258"/>
      <c r="AJ451" s="258"/>
      <c r="AK451" s="258"/>
      <c r="AL451" s="258"/>
      <c r="AM451" s="258"/>
      <c r="AN451" s="258"/>
      <c r="AO451" s="258"/>
      <c r="AP451" s="258"/>
      <c r="AQ451" s="258"/>
      <c r="AR451" s="258"/>
      <c r="AS451" s="258"/>
      <c r="AT451" s="258"/>
      <c r="AU451" s="258"/>
      <c r="AV451" s="258"/>
      <c r="AW451" s="258"/>
      <c r="AX451" s="258"/>
      <c r="AY451" s="258"/>
      <c r="AZ451" s="258"/>
    </row>
    <row r="452" spans="1:52">
      <c r="A452" s="258"/>
      <c r="B452" s="258"/>
      <c r="C452" s="258"/>
      <c r="D452" s="258"/>
      <c r="E452" s="258"/>
      <c r="F452" s="258"/>
      <c r="G452" s="258"/>
      <c r="H452" s="258"/>
      <c r="I452" s="258"/>
      <c r="J452" s="258"/>
      <c r="K452" s="258"/>
      <c r="L452" s="258"/>
      <c r="M452" s="258"/>
      <c r="N452" s="258"/>
      <c r="O452" s="258"/>
      <c r="P452" s="258"/>
      <c r="Q452" s="258"/>
      <c r="R452" s="258"/>
      <c r="S452" s="258"/>
      <c r="T452" s="258"/>
      <c r="U452" s="258"/>
      <c r="V452" s="258"/>
      <c r="W452" s="258"/>
      <c r="X452" s="258"/>
      <c r="Y452" s="258"/>
      <c r="Z452" s="258"/>
      <c r="AA452" s="258"/>
      <c r="AB452" s="258"/>
      <c r="AC452" s="258"/>
      <c r="AD452" s="258"/>
      <c r="AE452" s="258"/>
      <c r="AF452" s="258"/>
      <c r="AG452" s="258"/>
      <c r="AH452" s="258"/>
      <c r="AI452" s="258"/>
      <c r="AJ452" s="258"/>
      <c r="AK452" s="258"/>
      <c r="AL452" s="258"/>
      <c r="AM452" s="258"/>
      <c r="AN452" s="258"/>
      <c r="AO452" s="258"/>
      <c r="AP452" s="258"/>
      <c r="AQ452" s="258"/>
      <c r="AR452" s="258"/>
      <c r="AS452" s="258"/>
      <c r="AT452" s="258"/>
      <c r="AU452" s="258"/>
      <c r="AV452" s="258"/>
      <c r="AW452" s="258"/>
      <c r="AX452" s="258"/>
      <c r="AY452" s="258"/>
      <c r="AZ452" s="258"/>
    </row>
    <row r="453" spans="1:52">
      <c r="A453" s="258"/>
      <c r="B453" s="258"/>
      <c r="C453" s="258"/>
      <c r="D453" s="258"/>
      <c r="E453" s="258"/>
      <c r="F453" s="258"/>
      <c r="G453" s="258"/>
      <c r="H453" s="258"/>
      <c r="I453" s="258"/>
      <c r="J453" s="258"/>
      <c r="K453" s="258"/>
      <c r="L453" s="258"/>
      <c r="M453" s="258"/>
      <c r="N453" s="258"/>
      <c r="O453" s="258"/>
      <c r="P453" s="258"/>
      <c r="Q453" s="258"/>
      <c r="R453" s="258"/>
      <c r="S453" s="258"/>
      <c r="T453" s="258"/>
      <c r="U453" s="258"/>
      <c r="V453" s="258"/>
      <c r="W453" s="258"/>
      <c r="X453" s="258"/>
      <c r="Y453" s="258"/>
      <c r="Z453" s="258"/>
      <c r="AA453" s="258"/>
      <c r="AB453" s="258"/>
      <c r="AC453" s="258"/>
      <c r="AD453" s="258"/>
      <c r="AE453" s="258"/>
      <c r="AF453" s="258"/>
      <c r="AG453" s="258"/>
      <c r="AH453" s="258"/>
      <c r="AI453" s="258"/>
      <c r="AJ453" s="258"/>
      <c r="AK453" s="258"/>
      <c r="AL453" s="258"/>
      <c r="AM453" s="258"/>
      <c r="AN453" s="258"/>
      <c r="AO453" s="258"/>
      <c r="AP453" s="258"/>
      <c r="AQ453" s="258"/>
      <c r="AR453" s="258"/>
      <c r="AS453" s="258"/>
      <c r="AT453" s="258"/>
      <c r="AU453" s="258"/>
      <c r="AV453" s="258"/>
      <c r="AW453" s="258"/>
      <c r="AX453" s="258"/>
      <c r="AY453" s="258"/>
      <c r="AZ453" s="258"/>
    </row>
    <row r="454" spans="1:52">
      <c r="A454" s="258"/>
      <c r="B454" s="258"/>
      <c r="C454" s="258"/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X454" s="258"/>
      <c r="Y454" s="258"/>
      <c r="Z454" s="258"/>
      <c r="AA454" s="258"/>
      <c r="AB454" s="258"/>
      <c r="AC454" s="258"/>
      <c r="AD454" s="258"/>
      <c r="AE454" s="258"/>
      <c r="AF454" s="258"/>
      <c r="AG454" s="258"/>
      <c r="AH454" s="258"/>
      <c r="AI454" s="258"/>
      <c r="AJ454" s="258"/>
      <c r="AK454" s="258"/>
      <c r="AL454" s="258"/>
      <c r="AM454" s="258"/>
      <c r="AN454" s="258"/>
      <c r="AO454" s="258"/>
      <c r="AP454" s="258"/>
      <c r="AQ454" s="258"/>
      <c r="AR454" s="258"/>
      <c r="AS454" s="258"/>
      <c r="AT454" s="258"/>
      <c r="AU454" s="258"/>
      <c r="AV454" s="258"/>
      <c r="AW454" s="258"/>
      <c r="AX454" s="258"/>
      <c r="AY454" s="258"/>
      <c r="AZ454" s="258"/>
    </row>
    <row r="455" spans="1:52">
      <c r="A455" s="258"/>
      <c r="B455" s="258"/>
      <c r="C455" s="258"/>
      <c r="D455" s="258"/>
      <c r="E455" s="258"/>
      <c r="F455" s="258"/>
      <c r="G455" s="258"/>
      <c r="H455" s="258"/>
      <c r="I455" s="258"/>
      <c r="J455" s="258"/>
      <c r="K455" s="258"/>
      <c r="L455" s="258"/>
      <c r="M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  <c r="Z455" s="258"/>
      <c r="AA455" s="258"/>
      <c r="AB455" s="258"/>
      <c r="AC455" s="258"/>
      <c r="AD455" s="258"/>
      <c r="AE455" s="258"/>
      <c r="AF455" s="258"/>
      <c r="AG455" s="258"/>
      <c r="AH455" s="258"/>
      <c r="AI455" s="258"/>
      <c r="AJ455" s="258"/>
      <c r="AK455" s="258"/>
      <c r="AL455" s="258"/>
      <c r="AM455" s="258"/>
      <c r="AN455" s="258"/>
      <c r="AO455" s="258"/>
      <c r="AP455" s="258"/>
      <c r="AQ455" s="258"/>
      <c r="AR455" s="258"/>
      <c r="AS455" s="258"/>
      <c r="AT455" s="258"/>
      <c r="AU455" s="258"/>
      <c r="AV455" s="258"/>
      <c r="AW455" s="258"/>
      <c r="AX455" s="258"/>
      <c r="AY455" s="258"/>
      <c r="AZ455" s="258"/>
    </row>
    <row r="456" spans="1:52">
      <c r="A456" s="258"/>
      <c r="B456" s="258"/>
      <c r="C456" s="258"/>
      <c r="D456" s="258"/>
      <c r="E456" s="258"/>
      <c r="F456" s="258"/>
      <c r="G456" s="258"/>
      <c r="H456" s="258"/>
      <c r="I456" s="258"/>
      <c r="J456" s="258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  <c r="Z456" s="258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58"/>
      <c r="AL456" s="258"/>
      <c r="AM456" s="258"/>
      <c r="AN456" s="258"/>
      <c r="AO456" s="258"/>
      <c r="AP456" s="258"/>
      <c r="AQ456" s="258"/>
      <c r="AR456" s="258"/>
      <c r="AS456" s="258"/>
      <c r="AT456" s="258"/>
      <c r="AU456" s="258"/>
      <c r="AV456" s="258"/>
      <c r="AW456" s="258"/>
      <c r="AX456" s="258"/>
      <c r="AY456" s="258"/>
      <c r="AZ456" s="258"/>
    </row>
    <row r="457" spans="1:52">
      <c r="A457" s="258"/>
      <c r="B457" s="258"/>
      <c r="C457" s="258"/>
      <c r="D457" s="258"/>
      <c r="E457" s="258"/>
      <c r="F457" s="258"/>
      <c r="G457" s="258"/>
      <c r="H457" s="258"/>
      <c r="I457" s="258"/>
      <c r="J457" s="25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X457" s="258"/>
      <c r="Y457" s="258"/>
      <c r="Z457" s="258"/>
      <c r="AA457" s="258"/>
      <c r="AB457" s="258"/>
      <c r="AC457" s="258"/>
      <c r="AD457" s="258"/>
      <c r="AE457" s="258"/>
      <c r="AF457" s="258"/>
      <c r="AG457" s="258"/>
      <c r="AH457" s="258"/>
      <c r="AI457" s="258"/>
      <c r="AJ457" s="258"/>
      <c r="AK457" s="258"/>
      <c r="AL457" s="258"/>
      <c r="AM457" s="258"/>
      <c r="AN457" s="258"/>
      <c r="AO457" s="258"/>
      <c r="AP457" s="258"/>
      <c r="AQ457" s="258"/>
      <c r="AR457" s="258"/>
      <c r="AS457" s="258"/>
      <c r="AT457" s="258"/>
      <c r="AU457" s="258"/>
      <c r="AV457" s="258"/>
      <c r="AW457" s="258"/>
      <c r="AX457" s="258"/>
      <c r="AY457" s="258"/>
      <c r="AZ457" s="258"/>
    </row>
    <row r="458" spans="1:52">
      <c r="A458" s="258"/>
      <c r="B458" s="258"/>
      <c r="C458" s="258"/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  <c r="Z458" s="258"/>
      <c r="AA458" s="258"/>
      <c r="AB458" s="258"/>
      <c r="AC458" s="258"/>
      <c r="AD458" s="258"/>
      <c r="AE458" s="258"/>
      <c r="AF458" s="258"/>
      <c r="AG458" s="258"/>
      <c r="AH458" s="258"/>
      <c r="AI458" s="258"/>
      <c r="AJ458" s="258"/>
      <c r="AK458" s="258"/>
      <c r="AL458" s="258"/>
      <c r="AM458" s="258"/>
      <c r="AN458" s="258"/>
      <c r="AO458" s="258"/>
      <c r="AP458" s="258"/>
      <c r="AQ458" s="258"/>
      <c r="AR458" s="258"/>
      <c r="AS458" s="258"/>
      <c r="AT458" s="258"/>
      <c r="AU458" s="258"/>
      <c r="AV458" s="258"/>
      <c r="AW458" s="258"/>
      <c r="AX458" s="258"/>
      <c r="AY458" s="258"/>
      <c r="AZ458" s="258"/>
    </row>
    <row r="459" spans="1:52">
      <c r="A459" s="258"/>
      <c r="B459" s="258"/>
      <c r="C459" s="258"/>
      <c r="D459" s="258"/>
      <c r="E459" s="258"/>
      <c r="F459" s="258"/>
      <c r="G459" s="258"/>
      <c r="H459" s="258"/>
      <c r="I459" s="258"/>
      <c r="J459" s="258"/>
      <c r="K459" s="258"/>
      <c r="L459" s="258"/>
      <c r="M459" s="258"/>
      <c r="N459" s="258"/>
      <c r="O459" s="258"/>
      <c r="P459" s="258"/>
      <c r="Q459" s="258"/>
      <c r="R459" s="258"/>
      <c r="S459" s="258"/>
      <c r="T459" s="258"/>
      <c r="U459" s="258"/>
      <c r="V459" s="258"/>
      <c r="W459" s="258"/>
      <c r="X459" s="258"/>
      <c r="Y459" s="258"/>
      <c r="Z459" s="258"/>
      <c r="AA459" s="258"/>
      <c r="AB459" s="258"/>
      <c r="AC459" s="258"/>
      <c r="AD459" s="258"/>
      <c r="AE459" s="258"/>
      <c r="AF459" s="258"/>
      <c r="AG459" s="258"/>
      <c r="AH459" s="258"/>
      <c r="AI459" s="258"/>
      <c r="AJ459" s="258"/>
      <c r="AK459" s="258"/>
      <c r="AL459" s="258"/>
      <c r="AM459" s="258"/>
      <c r="AN459" s="258"/>
      <c r="AO459" s="258"/>
      <c r="AP459" s="258"/>
      <c r="AQ459" s="258"/>
      <c r="AR459" s="258"/>
      <c r="AS459" s="258"/>
      <c r="AT459" s="258"/>
      <c r="AU459" s="258"/>
      <c r="AV459" s="258"/>
      <c r="AW459" s="258"/>
      <c r="AX459" s="258"/>
      <c r="AY459" s="258"/>
      <c r="AZ459" s="258"/>
    </row>
    <row r="460" spans="1:52">
      <c r="A460" s="258"/>
      <c r="B460" s="258"/>
      <c r="C460" s="258"/>
      <c r="D460" s="258"/>
      <c r="E460" s="258"/>
      <c r="F460" s="258"/>
      <c r="G460" s="258"/>
      <c r="H460" s="258"/>
      <c r="I460" s="258"/>
      <c r="J460" s="258"/>
      <c r="K460" s="258"/>
      <c r="L460" s="258"/>
      <c r="M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X460" s="258"/>
      <c r="Y460" s="258"/>
      <c r="Z460" s="258"/>
      <c r="AA460" s="258"/>
      <c r="AB460" s="258"/>
      <c r="AC460" s="258"/>
      <c r="AD460" s="258"/>
      <c r="AE460" s="258"/>
      <c r="AF460" s="258"/>
      <c r="AG460" s="258"/>
      <c r="AH460" s="258"/>
      <c r="AI460" s="258"/>
      <c r="AJ460" s="258"/>
      <c r="AK460" s="258"/>
      <c r="AL460" s="258"/>
      <c r="AM460" s="258"/>
      <c r="AN460" s="258"/>
      <c r="AO460" s="258"/>
      <c r="AP460" s="258"/>
      <c r="AQ460" s="258"/>
      <c r="AR460" s="258"/>
      <c r="AS460" s="258"/>
      <c r="AT460" s="258"/>
      <c r="AU460" s="258"/>
      <c r="AV460" s="258"/>
      <c r="AW460" s="258"/>
      <c r="AX460" s="258"/>
      <c r="AY460" s="258"/>
      <c r="AZ460" s="258"/>
    </row>
    <row r="461" spans="1:52">
      <c r="A461" s="258"/>
      <c r="B461" s="258"/>
      <c r="C461" s="258"/>
      <c r="D461" s="258"/>
      <c r="E461" s="258"/>
      <c r="F461" s="258"/>
      <c r="G461" s="258"/>
      <c r="H461" s="258"/>
      <c r="I461" s="258"/>
      <c r="J461" s="258"/>
      <c r="K461" s="258"/>
      <c r="L461" s="258"/>
      <c r="M461" s="258"/>
      <c r="N461" s="258"/>
      <c r="O461" s="258"/>
      <c r="P461" s="258"/>
      <c r="Q461" s="258"/>
      <c r="R461" s="258"/>
      <c r="S461" s="258"/>
      <c r="T461" s="258"/>
      <c r="U461" s="258"/>
      <c r="V461" s="258"/>
      <c r="W461" s="258"/>
      <c r="X461" s="258"/>
      <c r="Y461" s="258"/>
      <c r="Z461" s="258"/>
      <c r="AA461" s="258"/>
      <c r="AB461" s="258"/>
      <c r="AC461" s="258"/>
      <c r="AD461" s="258"/>
      <c r="AE461" s="258"/>
      <c r="AF461" s="258"/>
      <c r="AG461" s="258"/>
      <c r="AH461" s="258"/>
      <c r="AI461" s="258"/>
      <c r="AJ461" s="258"/>
      <c r="AK461" s="258"/>
      <c r="AL461" s="258"/>
      <c r="AM461" s="258"/>
      <c r="AN461" s="258"/>
      <c r="AO461" s="258"/>
      <c r="AP461" s="258"/>
      <c r="AQ461" s="258"/>
      <c r="AR461" s="258"/>
      <c r="AS461" s="258"/>
      <c r="AT461" s="258"/>
      <c r="AU461" s="258"/>
      <c r="AV461" s="258"/>
      <c r="AW461" s="258"/>
      <c r="AX461" s="258"/>
      <c r="AY461" s="258"/>
      <c r="AZ461" s="258"/>
    </row>
    <row r="462" spans="1:52">
      <c r="A462" s="258"/>
      <c r="B462" s="258"/>
      <c r="C462" s="258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X462" s="258"/>
      <c r="Y462" s="258"/>
      <c r="Z462" s="258"/>
      <c r="AA462" s="258"/>
      <c r="AB462" s="258"/>
      <c r="AC462" s="258"/>
      <c r="AD462" s="258"/>
      <c r="AE462" s="258"/>
      <c r="AF462" s="258"/>
      <c r="AG462" s="258"/>
      <c r="AH462" s="258"/>
      <c r="AI462" s="258"/>
      <c r="AJ462" s="258"/>
      <c r="AK462" s="258"/>
      <c r="AL462" s="258"/>
      <c r="AM462" s="258"/>
      <c r="AN462" s="258"/>
      <c r="AO462" s="258"/>
      <c r="AP462" s="258"/>
      <c r="AQ462" s="258"/>
      <c r="AR462" s="258"/>
      <c r="AS462" s="258"/>
      <c r="AT462" s="258"/>
      <c r="AU462" s="258"/>
      <c r="AV462" s="258"/>
      <c r="AW462" s="258"/>
      <c r="AX462" s="258"/>
      <c r="AY462" s="258"/>
      <c r="AZ462" s="258"/>
    </row>
    <row r="463" spans="1:52">
      <c r="A463" s="258"/>
      <c r="B463" s="258"/>
      <c r="C463" s="258"/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X463" s="258"/>
      <c r="Y463" s="258"/>
      <c r="Z463" s="258"/>
      <c r="AA463" s="258"/>
      <c r="AB463" s="258"/>
      <c r="AC463" s="258"/>
      <c r="AD463" s="258"/>
      <c r="AE463" s="258"/>
      <c r="AF463" s="258"/>
      <c r="AG463" s="258"/>
      <c r="AH463" s="258"/>
      <c r="AI463" s="258"/>
      <c r="AJ463" s="258"/>
      <c r="AK463" s="258"/>
      <c r="AL463" s="258"/>
      <c r="AM463" s="258"/>
      <c r="AN463" s="258"/>
      <c r="AO463" s="258"/>
      <c r="AP463" s="258"/>
      <c r="AQ463" s="258"/>
      <c r="AR463" s="258"/>
      <c r="AS463" s="258"/>
      <c r="AT463" s="258"/>
      <c r="AU463" s="258"/>
      <c r="AV463" s="258"/>
      <c r="AW463" s="258"/>
      <c r="AX463" s="258"/>
      <c r="AY463" s="258"/>
      <c r="AZ463" s="258"/>
    </row>
    <row r="464" spans="1:52">
      <c r="A464" s="258"/>
      <c r="B464" s="258"/>
      <c r="C464" s="258"/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258"/>
      <c r="O464" s="258"/>
      <c r="P464" s="258"/>
      <c r="Q464" s="258"/>
      <c r="R464" s="258"/>
      <c r="S464" s="258"/>
      <c r="T464" s="258"/>
      <c r="U464" s="258"/>
      <c r="V464" s="258"/>
      <c r="W464" s="258"/>
      <c r="X464" s="258"/>
      <c r="Y464" s="258"/>
      <c r="Z464" s="258"/>
      <c r="AA464" s="258"/>
      <c r="AB464" s="258"/>
      <c r="AC464" s="258"/>
      <c r="AD464" s="258"/>
      <c r="AE464" s="258"/>
      <c r="AF464" s="258"/>
      <c r="AG464" s="258"/>
      <c r="AH464" s="258"/>
      <c r="AI464" s="258"/>
      <c r="AJ464" s="258"/>
      <c r="AK464" s="258"/>
      <c r="AL464" s="258"/>
      <c r="AM464" s="258"/>
      <c r="AN464" s="258"/>
      <c r="AO464" s="258"/>
      <c r="AP464" s="258"/>
      <c r="AQ464" s="258"/>
      <c r="AR464" s="258"/>
      <c r="AS464" s="258"/>
      <c r="AT464" s="258"/>
      <c r="AU464" s="258"/>
      <c r="AV464" s="258"/>
      <c r="AW464" s="258"/>
      <c r="AX464" s="258"/>
      <c r="AY464" s="258"/>
      <c r="AZ464" s="258"/>
    </row>
    <row r="465" spans="1:52">
      <c r="A465" s="258"/>
      <c r="B465" s="258"/>
      <c r="C465" s="258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X465" s="258"/>
      <c r="Y465" s="258"/>
      <c r="Z465" s="258"/>
      <c r="AA465" s="258"/>
      <c r="AB465" s="258"/>
      <c r="AC465" s="258"/>
      <c r="AD465" s="258"/>
      <c r="AE465" s="258"/>
      <c r="AF465" s="258"/>
      <c r="AG465" s="258"/>
      <c r="AH465" s="258"/>
      <c r="AI465" s="258"/>
      <c r="AJ465" s="258"/>
      <c r="AK465" s="258"/>
      <c r="AL465" s="258"/>
      <c r="AM465" s="258"/>
      <c r="AN465" s="258"/>
      <c r="AO465" s="258"/>
      <c r="AP465" s="258"/>
      <c r="AQ465" s="258"/>
      <c r="AR465" s="258"/>
      <c r="AS465" s="258"/>
      <c r="AT465" s="258"/>
      <c r="AU465" s="258"/>
      <c r="AV465" s="258"/>
      <c r="AW465" s="258"/>
      <c r="AX465" s="258"/>
      <c r="AY465" s="258"/>
      <c r="AZ465" s="258"/>
    </row>
    <row r="466" spans="1:52">
      <c r="A466" s="258"/>
      <c r="B466" s="258"/>
      <c r="C466" s="258"/>
      <c r="D466" s="258"/>
      <c r="E466" s="258"/>
      <c r="F466" s="258"/>
      <c r="G466" s="258"/>
      <c r="H466" s="258"/>
      <c r="I466" s="258"/>
      <c r="J466" s="258"/>
      <c r="K466" s="258"/>
      <c r="L466" s="258"/>
      <c r="M466" s="258"/>
      <c r="N466" s="258"/>
      <c r="O466" s="258"/>
      <c r="P466" s="258"/>
      <c r="Q466" s="258"/>
      <c r="R466" s="258"/>
      <c r="S466" s="258"/>
      <c r="T466" s="258"/>
      <c r="U466" s="258"/>
      <c r="V466" s="258"/>
      <c r="W466" s="258"/>
      <c r="X466" s="258"/>
      <c r="Y466" s="258"/>
      <c r="Z466" s="258"/>
      <c r="AA466" s="258"/>
      <c r="AB466" s="258"/>
      <c r="AC466" s="258"/>
      <c r="AD466" s="258"/>
      <c r="AE466" s="258"/>
      <c r="AF466" s="258"/>
      <c r="AG466" s="258"/>
      <c r="AH466" s="258"/>
      <c r="AI466" s="258"/>
      <c r="AJ466" s="258"/>
      <c r="AK466" s="258"/>
      <c r="AL466" s="258"/>
      <c r="AM466" s="258"/>
      <c r="AN466" s="258"/>
      <c r="AO466" s="258"/>
      <c r="AP466" s="258"/>
      <c r="AQ466" s="258"/>
      <c r="AR466" s="258"/>
      <c r="AS466" s="258"/>
      <c r="AT466" s="258"/>
      <c r="AU466" s="258"/>
      <c r="AV466" s="258"/>
      <c r="AW466" s="258"/>
      <c r="AX466" s="258"/>
      <c r="AY466" s="258"/>
      <c r="AZ466" s="258"/>
    </row>
    <row r="467" spans="1:52">
      <c r="A467" s="258"/>
      <c r="B467" s="258"/>
      <c r="C467" s="258"/>
      <c r="D467" s="258"/>
      <c r="E467" s="258"/>
      <c r="F467" s="258"/>
      <c r="G467" s="258"/>
      <c r="H467" s="258"/>
      <c r="I467" s="258"/>
      <c r="J467" s="258"/>
      <c r="K467" s="258"/>
      <c r="L467" s="258"/>
      <c r="M467" s="258"/>
      <c r="N467" s="258"/>
      <c r="O467" s="258"/>
      <c r="P467" s="258"/>
      <c r="Q467" s="258"/>
      <c r="R467" s="258"/>
      <c r="S467" s="258"/>
      <c r="T467" s="258"/>
      <c r="U467" s="258"/>
      <c r="V467" s="258"/>
      <c r="W467" s="258"/>
      <c r="X467" s="258"/>
      <c r="Y467" s="258"/>
      <c r="Z467" s="258"/>
      <c r="AA467" s="258"/>
      <c r="AB467" s="258"/>
      <c r="AC467" s="258"/>
      <c r="AD467" s="258"/>
      <c r="AE467" s="258"/>
      <c r="AF467" s="258"/>
      <c r="AG467" s="258"/>
      <c r="AH467" s="258"/>
      <c r="AI467" s="258"/>
      <c r="AJ467" s="258"/>
      <c r="AK467" s="258"/>
      <c r="AL467" s="258"/>
      <c r="AM467" s="258"/>
      <c r="AN467" s="258"/>
      <c r="AO467" s="258"/>
      <c r="AP467" s="258"/>
      <c r="AQ467" s="258"/>
      <c r="AR467" s="258"/>
      <c r="AS467" s="258"/>
      <c r="AT467" s="258"/>
      <c r="AU467" s="258"/>
      <c r="AV467" s="258"/>
      <c r="AW467" s="258"/>
      <c r="AX467" s="258"/>
      <c r="AY467" s="258"/>
      <c r="AZ467" s="258"/>
    </row>
    <row r="468" spans="1:52">
      <c r="A468" s="258"/>
      <c r="B468" s="258"/>
      <c r="C468" s="258"/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258"/>
      <c r="O468" s="258"/>
      <c r="P468" s="258"/>
      <c r="Q468" s="258"/>
      <c r="R468" s="258"/>
      <c r="S468" s="258"/>
      <c r="T468" s="258"/>
      <c r="U468" s="258"/>
      <c r="V468" s="258"/>
      <c r="W468" s="258"/>
      <c r="X468" s="258"/>
      <c r="Y468" s="258"/>
      <c r="Z468" s="258"/>
      <c r="AA468" s="258"/>
      <c r="AB468" s="258"/>
      <c r="AC468" s="258"/>
      <c r="AD468" s="258"/>
      <c r="AE468" s="258"/>
      <c r="AF468" s="258"/>
      <c r="AG468" s="258"/>
      <c r="AH468" s="258"/>
      <c r="AI468" s="258"/>
      <c r="AJ468" s="258"/>
      <c r="AK468" s="258"/>
      <c r="AL468" s="258"/>
      <c r="AM468" s="258"/>
      <c r="AN468" s="258"/>
      <c r="AO468" s="258"/>
      <c r="AP468" s="258"/>
      <c r="AQ468" s="258"/>
      <c r="AR468" s="258"/>
      <c r="AS468" s="258"/>
      <c r="AT468" s="258"/>
      <c r="AU468" s="258"/>
      <c r="AV468" s="258"/>
      <c r="AW468" s="258"/>
      <c r="AX468" s="258"/>
      <c r="AY468" s="258"/>
      <c r="AZ468" s="258"/>
    </row>
    <row r="469" spans="1:52">
      <c r="A469" s="258"/>
      <c r="B469" s="258"/>
      <c r="C469" s="258"/>
      <c r="D469" s="258"/>
      <c r="E469" s="258"/>
      <c r="F469" s="258"/>
      <c r="G469" s="258"/>
      <c r="H469" s="258"/>
      <c r="I469" s="258"/>
      <c r="J469" s="258"/>
      <c r="K469" s="258"/>
      <c r="L469" s="258"/>
      <c r="M469" s="258"/>
      <c r="N469" s="258"/>
      <c r="O469" s="258"/>
      <c r="P469" s="258"/>
      <c r="Q469" s="258"/>
      <c r="R469" s="258"/>
      <c r="S469" s="258"/>
      <c r="T469" s="258"/>
      <c r="U469" s="258"/>
      <c r="V469" s="258"/>
      <c r="W469" s="258"/>
      <c r="X469" s="258"/>
      <c r="Y469" s="258"/>
      <c r="Z469" s="258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58"/>
      <c r="AL469" s="258"/>
      <c r="AM469" s="258"/>
      <c r="AN469" s="258"/>
      <c r="AO469" s="258"/>
      <c r="AP469" s="258"/>
      <c r="AQ469" s="258"/>
      <c r="AR469" s="258"/>
      <c r="AS469" s="258"/>
      <c r="AT469" s="258"/>
      <c r="AU469" s="258"/>
      <c r="AV469" s="258"/>
      <c r="AW469" s="258"/>
      <c r="AX469" s="258"/>
      <c r="AY469" s="258"/>
      <c r="AZ469" s="258"/>
    </row>
    <row r="470" spans="1:52">
      <c r="A470" s="258"/>
      <c r="B470" s="258"/>
      <c r="C470" s="258"/>
      <c r="D470" s="258"/>
      <c r="E470" s="258"/>
      <c r="F470" s="258"/>
      <c r="G470" s="258"/>
      <c r="H470" s="258"/>
      <c r="I470" s="258"/>
      <c r="J470" s="258"/>
      <c r="K470" s="258"/>
      <c r="L470" s="258"/>
      <c r="M470" s="258"/>
      <c r="N470" s="258"/>
      <c r="O470" s="258"/>
      <c r="P470" s="258"/>
      <c r="Q470" s="258"/>
      <c r="R470" s="258"/>
      <c r="S470" s="258"/>
      <c r="T470" s="258"/>
      <c r="U470" s="258"/>
      <c r="V470" s="258"/>
      <c r="W470" s="258"/>
      <c r="X470" s="258"/>
      <c r="Y470" s="258"/>
      <c r="Z470" s="258"/>
      <c r="AA470" s="258"/>
      <c r="AB470" s="258"/>
      <c r="AC470" s="258"/>
      <c r="AD470" s="258"/>
      <c r="AE470" s="258"/>
      <c r="AF470" s="258"/>
      <c r="AG470" s="258"/>
      <c r="AH470" s="258"/>
      <c r="AI470" s="258"/>
      <c r="AJ470" s="258"/>
      <c r="AK470" s="258"/>
      <c r="AL470" s="258"/>
      <c r="AM470" s="258"/>
      <c r="AN470" s="258"/>
      <c r="AO470" s="258"/>
      <c r="AP470" s="258"/>
      <c r="AQ470" s="258"/>
      <c r="AR470" s="258"/>
      <c r="AS470" s="258"/>
      <c r="AT470" s="258"/>
      <c r="AU470" s="258"/>
      <c r="AV470" s="258"/>
      <c r="AW470" s="258"/>
      <c r="AX470" s="258"/>
      <c r="AY470" s="258"/>
      <c r="AZ470" s="258"/>
    </row>
    <row r="471" spans="1:52">
      <c r="A471" s="258"/>
      <c r="B471" s="258"/>
      <c r="C471" s="258"/>
      <c r="D471" s="258"/>
      <c r="E471" s="258"/>
      <c r="F471" s="258"/>
      <c r="G471" s="258"/>
      <c r="H471" s="258"/>
      <c r="I471" s="258"/>
      <c r="J471" s="258"/>
      <c r="K471" s="258"/>
      <c r="L471" s="258"/>
      <c r="M471" s="258"/>
      <c r="N471" s="258"/>
      <c r="O471" s="258"/>
      <c r="P471" s="258"/>
      <c r="Q471" s="258"/>
      <c r="R471" s="258"/>
      <c r="S471" s="258"/>
      <c r="T471" s="258"/>
      <c r="U471" s="258"/>
      <c r="V471" s="258"/>
      <c r="W471" s="258"/>
      <c r="X471" s="258"/>
      <c r="Y471" s="258"/>
      <c r="Z471" s="258"/>
      <c r="AA471" s="258"/>
      <c r="AB471" s="258"/>
      <c r="AC471" s="258"/>
      <c r="AD471" s="258"/>
      <c r="AE471" s="258"/>
      <c r="AF471" s="258"/>
      <c r="AG471" s="258"/>
      <c r="AH471" s="258"/>
      <c r="AI471" s="258"/>
      <c r="AJ471" s="258"/>
      <c r="AK471" s="258"/>
      <c r="AL471" s="258"/>
      <c r="AM471" s="258"/>
      <c r="AN471" s="258"/>
      <c r="AO471" s="258"/>
      <c r="AP471" s="258"/>
      <c r="AQ471" s="258"/>
      <c r="AR471" s="258"/>
      <c r="AS471" s="258"/>
      <c r="AT471" s="258"/>
      <c r="AU471" s="258"/>
      <c r="AV471" s="258"/>
      <c r="AW471" s="258"/>
      <c r="AX471" s="258"/>
      <c r="AY471" s="258"/>
      <c r="AZ471" s="258"/>
    </row>
    <row r="472" spans="1:52">
      <c r="A472" s="258"/>
      <c r="B472" s="258"/>
      <c r="C472" s="258"/>
      <c r="D472" s="258"/>
      <c r="E472" s="258"/>
      <c r="F472" s="258"/>
      <c r="G472" s="258"/>
      <c r="H472" s="258"/>
      <c r="I472" s="258"/>
      <c r="J472" s="258"/>
      <c r="K472" s="258"/>
      <c r="L472" s="258"/>
      <c r="M472" s="258"/>
      <c r="N472" s="258"/>
      <c r="O472" s="258"/>
      <c r="P472" s="258"/>
      <c r="Q472" s="258"/>
      <c r="R472" s="258"/>
      <c r="S472" s="258"/>
      <c r="T472" s="258"/>
      <c r="U472" s="258"/>
      <c r="V472" s="258"/>
      <c r="W472" s="258"/>
      <c r="X472" s="258"/>
      <c r="Y472" s="258"/>
      <c r="Z472" s="258"/>
      <c r="AA472" s="258"/>
      <c r="AB472" s="258"/>
      <c r="AC472" s="258"/>
      <c r="AD472" s="258"/>
      <c r="AE472" s="258"/>
      <c r="AF472" s="258"/>
      <c r="AG472" s="258"/>
      <c r="AH472" s="258"/>
      <c r="AI472" s="258"/>
      <c r="AJ472" s="258"/>
      <c r="AK472" s="258"/>
      <c r="AL472" s="258"/>
      <c r="AM472" s="258"/>
      <c r="AN472" s="258"/>
      <c r="AO472" s="258"/>
      <c r="AP472" s="258"/>
      <c r="AQ472" s="258"/>
      <c r="AR472" s="258"/>
      <c r="AS472" s="258"/>
      <c r="AT472" s="258"/>
      <c r="AU472" s="258"/>
      <c r="AV472" s="258"/>
      <c r="AW472" s="258"/>
      <c r="AX472" s="258"/>
      <c r="AY472" s="258"/>
      <c r="AZ472" s="258"/>
    </row>
    <row r="473" spans="1:52">
      <c r="A473" s="258"/>
      <c r="B473" s="258"/>
      <c r="C473" s="258"/>
      <c r="D473" s="258"/>
      <c r="E473" s="258"/>
      <c r="F473" s="258"/>
      <c r="G473" s="258"/>
      <c r="H473" s="258"/>
      <c r="I473" s="258"/>
      <c r="J473" s="258"/>
      <c r="K473" s="258"/>
      <c r="L473" s="258"/>
      <c r="M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X473" s="258"/>
      <c r="Y473" s="258"/>
      <c r="Z473" s="258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58"/>
      <c r="AL473" s="258"/>
      <c r="AM473" s="258"/>
      <c r="AN473" s="258"/>
      <c r="AO473" s="258"/>
      <c r="AP473" s="258"/>
      <c r="AQ473" s="258"/>
      <c r="AR473" s="258"/>
      <c r="AS473" s="258"/>
      <c r="AT473" s="258"/>
      <c r="AU473" s="258"/>
      <c r="AV473" s="258"/>
      <c r="AW473" s="258"/>
      <c r="AX473" s="258"/>
      <c r="AY473" s="258"/>
      <c r="AZ473" s="258"/>
    </row>
    <row r="474" spans="1:52">
      <c r="A474" s="258"/>
      <c r="B474" s="258"/>
      <c r="C474" s="258"/>
      <c r="D474" s="258"/>
      <c r="E474" s="258"/>
      <c r="F474" s="258"/>
      <c r="G474" s="258"/>
      <c r="H474" s="258"/>
      <c r="I474" s="258"/>
      <c r="J474" s="258"/>
      <c r="K474" s="258"/>
      <c r="L474" s="258"/>
      <c r="M474" s="258"/>
      <c r="N474" s="258"/>
      <c r="O474" s="258"/>
      <c r="P474" s="258"/>
      <c r="Q474" s="258"/>
      <c r="R474" s="258"/>
      <c r="S474" s="258"/>
      <c r="T474" s="258"/>
      <c r="U474" s="258"/>
      <c r="V474" s="258"/>
      <c r="W474" s="258"/>
      <c r="X474" s="258"/>
      <c r="Y474" s="258"/>
      <c r="Z474" s="258"/>
      <c r="AA474" s="258"/>
      <c r="AB474" s="258"/>
      <c r="AC474" s="258"/>
      <c r="AD474" s="258"/>
      <c r="AE474" s="258"/>
      <c r="AF474" s="258"/>
      <c r="AG474" s="258"/>
      <c r="AH474" s="258"/>
      <c r="AI474" s="258"/>
      <c r="AJ474" s="258"/>
      <c r="AK474" s="258"/>
      <c r="AL474" s="258"/>
      <c r="AM474" s="258"/>
      <c r="AN474" s="258"/>
      <c r="AO474" s="258"/>
      <c r="AP474" s="258"/>
      <c r="AQ474" s="258"/>
      <c r="AR474" s="258"/>
      <c r="AS474" s="258"/>
      <c r="AT474" s="258"/>
      <c r="AU474" s="258"/>
      <c r="AV474" s="258"/>
      <c r="AW474" s="258"/>
      <c r="AX474" s="258"/>
      <c r="AY474" s="258"/>
      <c r="AZ474" s="258"/>
    </row>
    <row r="475" spans="1:52">
      <c r="A475" s="258"/>
      <c r="B475" s="258"/>
      <c r="C475" s="258"/>
      <c r="D475" s="258"/>
      <c r="E475" s="258"/>
      <c r="F475" s="258"/>
      <c r="G475" s="258"/>
      <c r="H475" s="258"/>
      <c r="I475" s="258"/>
      <c r="J475" s="258"/>
      <c r="K475" s="258"/>
      <c r="L475" s="258"/>
      <c r="M475" s="258"/>
      <c r="N475" s="258"/>
      <c r="O475" s="258"/>
      <c r="P475" s="258"/>
      <c r="Q475" s="258"/>
      <c r="R475" s="258"/>
      <c r="S475" s="258"/>
      <c r="T475" s="258"/>
      <c r="U475" s="258"/>
      <c r="V475" s="258"/>
      <c r="W475" s="258"/>
      <c r="X475" s="258"/>
      <c r="Y475" s="258"/>
      <c r="Z475" s="258"/>
      <c r="AA475" s="258"/>
      <c r="AB475" s="258"/>
      <c r="AC475" s="258"/>
      <c r="AD475" s="258"/>
      <c r="AE475" s="258"/>
      <c r="AF475" s="258"/>
      <c r="AG475" s="258"/>
      <c r="AH475" s="258"/>
      <c r="AI475" s="258"/>
      <c r="AJ475" s="258"/>
      <c r="AK475" s="258"/>
      <c r="AL475" s="258"/>
      <c r="AM475" s="258"/>
      <c r="AN475" s="258"/>
      <c r="AO475" s="258"/>
      <c r="AP475" s="258"/>
      <c r="AQ475" s="258"/>
      <c r="AR475" s="258"/>
      <c r="AS475" s="258"/>
      <c r="AT475" s="258"/>
      <c r="AU475" s="258"/>
      <c r="AV475" s="258"/>
      <c r="AW475" s="258"/>
      <c r="AX475" s="258"/>
      <c r="AY475" s="258"/>
      <c r="AZ475" s="258"/>
    </row>
    <row r="476" spans="1:52">
      <c r="A476" s="258"/>
      <c r="B476" s="258"/>
      <c r="C476" s="258"/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X476" s="258"/>
      <c r="Y476" s="258"/>
      <c r="Z476" s="258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58"/>
      <c r="AL476" s="258"/>
      <c r="AM476" s="258"/>
      <c r="AN476" s="258"/>
      <c r="AO476" s="258"/>
      <c r="AP476" s="258"/>
      <c r="AQ476" s="258"/>
      <c r="AR476" s="258"/>
      <c r="AS476" s="258"/>
      <c r="AT476" s="258"/>
      <c r="AU476" s="258"/>
      <c r="AV476" s="258"/>
      <c r="AW476" s="258"/>
      <c r="AX476" s="258"/>
      <c r="AY476" s="258"/>
      <c r="AZ476" s="258"/>
    </row>
    <row r="477" spans="1:52">
      <c r="A477" s="258"/>
      <c r="B477" s="258"/>
      <c r="C477" s="258"/>
      <c r="D477" s="258"/>
      <c r="E477" s="258"/>
      <c r="F477" s="258"/>
      <c r="G477" s="258"/>
      <c r="H477" s="258"/>
      <c r="I477" s="258"/>
      <c r="J477" s="258"/>
      <c r="K477" s="258"/>
      <c r="L477" s="258"/>
      <c r="M477" s="258"/>
      <c r="N477" s="258"/>
      <c r="O477" s="258"/>
      <c r="P477" s="258"/>
      <c r="Q477" s="258"/>
      <c r="R477" s="258"/>
      <c r="S477" s="258"/>
      <c r="T477" s="258"/>
      <c r="U477" s="258"/>
      <c r="V477" s="258"/>
      <c r="W477" s="258"/>
      <c r="X477" s="258"/>
      <c r="Y477" s="258"/>
      <c r="Z477" s="258"/>
      <c r="AA477" s="258"/>
      <c r="AB477" s="258"/>
      <c r="AC477" s="258"/>
      <c r="AD477" s="258"/>
      <c r="AE477" s="258"/>
      <c r="AF477" s="258"/>
      <c r="AG477" s="258"/>
      <c r="AH477" s="258"/>
      <c r="AI477" s="258"/>
      <c r="AJ477" s="258"/>
      <c r="AK477" s="258"/>
      <c r="AL477" s="258"/>
      <c r="AM477" s="258"/>
      <c r="AN477" s="258"/>
      <c r="AO477" s="258"/>
      <c r="AP477" s="258"/>
      <c r="AQ477" s="258"/>
      <c r="AR477" s="258"/>
      <c r="AS477" s="258"/>
      <c r="AT477" s="258"/>
      <c r="AU477" s="258"/>
      <c r="AV477" s="258"/>
      <c r="AW477" s="258"/>
      <c r="AX477" s="258"/>
      <c r="AY477" s="258"/>
      <c r="AZ477" s="258"/>
    </row>
    <row r="478" spans="1:52">
      <c r="A478" s="258"/>
      <c r="B478" s="258"/>
      <c r="C478" s="258"/>
      <c r="D478" s="258"/>
      <c r="E478" s="258"/>
      <c r="F478" s="258"/>
      <c r="G478" s="258"/>
      <c r="H478" s="258"/>
      <c r="I478" s="258"/>
      <c r="J478" s="258"/>
      <c r="K478" s="258"/>
      <c r="L478" s="258"/>
      <c r="M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X478" s="258"/>
      <c r="Y478" s="258"/>
      <c r="Z478" s="258"/>
      <c r="AA478" s="258"/>
      <c r="AB478" s="258"/>
      <c r="AC478" s="258"/>
      <c r="AD478" s="258"/>
      <c r="AE478" s="258"/>
      <c r="AF478" s="258"/>
      <c r="AG478" s="258"/>
      <c r="AH478" s="258"/>
      <c r="AI478" s="258"/>
      <c r="AJ478" s="258"/>
      <c r="AK478" s="258"/>
      <c r="AL478" s="258"/>
      <c r="AM478" s="258"/>
      <c r="AN478" s="258"/>
      <c r="AO478" s="258"/>
      <c r="AP478" s="258"/>
      <c r="AQ478" s="258"/>
      <c r="AR478" s="258"/>
      <c r="AS478" s="258"/>
      <c r="AT478" s="258"/>
      <c r="AU478" s="258"/>
      <c r="AV478" s="258"/>
      <c r="AW478" s="258"/>
      <c r="AX478" s="258"/>
      <c r="AY478" s="258"/>
      <c r="AZ478" s="258"/>
    </row>
    <row r="479" spans="1:52">
      <c r="A479" s="258"/>
      <c r="B479" s="258"/>
      <c r="C479" s="258"/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X479" s="258"/>
      <c r="Y479" s="258"/>
      <c r="Z479" s="258"/>
      <c r="AA479" s="258"/>
      <c r="AB479" s="258"/>
      <c r="AC479" s="258"/>
      <c r="AD479" s="258"/>
      <c r="AE479" s="258"/>
      <c r="AF479" s="258"/>
      <c r="AG479" s="258"/>
      <c r="AH479" s="258"/>
      <c r="AI479" s="258"/>
      <c r="AJ479" s="258"/>
      <c r="AK479" s="258"/>
      <c r="AL479" s="258"/>
      <c r="AM479" s="258"/>
      <c r="AN479" s="258"/>
      <c r="AO479" s="258"/>
      <c r="AP479" s="258"/>
      <c r="AQ479" s="258"/>
      <c r="AR479" s="258"/>
      <c r="AS479" s="258"/>
      <c r="AT479" s="258"/>
      <c r="AU479" s="258"/>
      <c r="AV479" s="258"/>
      <c r="AW479" s="258"/>
      <c r="AX479" s="258"/>
      <c r="AY479" s="258"/>
      <c r="AZ479" s="258"/>
    </row>
    <row r="480" spans="1:52">
      <c r="A480" s="258"/>
      <c r="B480" s="258"/>
      <c r="C480" s="258"/>
      <c r="D480" s="258"/>
      <c r="E480" s="258"/>
      <c r="F480" s="258"/>
      <c r="G480" s="258"/>
      <c r="H480" s="258"/>
      <c r="I480" s="258"/>
      <c r="J480" s="25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  <c r="Z480" s="258"/>
      <c r="AA480" s="258"/>
      <c r="AB480" s="258"/>
      <c r="AC480" s="258"/>
      <c r="AD480" s="258"/>
      <c r="AE480" s="258"/>
      <c r="AF480" s="258"/>
      <c r="AG480" s="258"/>
      <c r="AH480" s="258"/>
      <c r="AI480" s="258"/>
      <c r="AJ480" s="258"/>
      <c r="AK480" s="258"/>
      <c r="AL480" s="258"/>
      <c r="AM480" s="258"/>
      <c r="AN480" s="258"/>
      <c r="AO480" s="258"/>
      <c r="AP480" s="258"/>
      <c r="AQ480" s="258"/>
      <c r="AR480" s="258"/>
      <c r="AS480" s="258"/>
      <c r="AT480" s="258"/>
      <c r="AU480" s="258"/>
      <c r="AV480" s="258"/>
      <c r="AW480" s="258"/>
      <c r="AX480" s="258"/>
      <c r="AY480" s="258"/>
      <c r="AZ480" s="258"/>
    </row>
    <row r="481" spans="1:52">
      <c r="A481" s="258"/>
      <c r="B481" s="258"/>
      <c r="C481" s="258"/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  <c r="Z481" s="258"/>
      <c r="AA481" s="258"/>
      <c r="AB481" s="258"/>
      <c r="AC481" s="258"/>
      <c r="AD481" s="258"/>
      <c r="AE481" s="258"/>
      <c r="AF481" s="258"/>
      <c r="AG481" s="258"/>
      <c r="AH481" s="258"/>
      <c r="AI481" s="258"/>
      <c r="AJ481" s="258"/>
      <c r="AK481" s="258"/>
      <c r="AL481" s="258"/>
      <c r="AM481" s="258"/>
      <c r="AN481" s="258"/>
      <c r="AO481" s="258"/>
      <c r="AP481" s="258"/>
      <c r="AQ481" s="258"/>
      <c r="AR481" s="258"/>
      <c r="AS481" s="258"/>
      <c r="AT481" s="258"/>
      <c r="AU481" s="258"/>
      <c r="AV481" s="258"/>
      <c r="AW481" s="258"/>
      <c r="AX481" s="258"/>
      <c r="AY481" s="258"/>
      <c r="AZ481" s="258"/>
    </row>
    <row r="482" spans="1:52">
      <c r="A482" s="258"/>
      <c r="B482" s="258"/>
      <c r="C482" s="258"/>
      <c r="D482" s="258"/>
      <c r="E482" s="258"/>
      <c r="F482" s="258"/>
      <c r="G482" s="258"/>
      <c r="H482" s="258"/>
      <c r="I482" s="258"/>
      <c r="J482" s="258"/>
      <c r="K482" s="258"/>
      <c r="L482" s="258"/>
      <c r="M482" s="258"/>
      <c r="N482" s="258"/>
      <c r="O482" s="258"/>
      <c r="P482" s="258"/>
      <c r="Q482" s="258"/>
      <c r="R482" s="258"/>
      <c r="S482" s="258"/>
      <c r="T482" s="258"/>
      <c r="U482" s="258"/>
      <c r="V482" s="258"/>
      <c r="W482" s="258"/>
      <c r="X482" s="258"/>
      <c r="Y482" s="258"/>
      <c r="Z482" s="258"/>
      <c r="AA482" s="258"/>
      <c r="AB482" s="258"/>
      <c r="AC482" s="258"/>
      <c r="AD482" s="258"/>
      <c r="AE482" s="258"/>
      <c r="AF482" s="258"/>
      <c r="AG482" s="258"/>
      <c r="AH482" s="258"/>
      <c r="AI482" s="258"/>
      <c r="AJ482" s="258"/>
      <c r="AK482" s="258"/>
      <c r="AL482" s="258"/>
      <c r="AM482" s="258"/>
      <c r="AN482" s="258"/>
      <c r="AO482" s="258"/>
      <c r="AP482" s="258"/>
      <c r="AQ482" s="258"/>
      <c r="AR482" s="258"/>
      <c r="AS482" s="258"/>
      <c r="AT482" s="258"/>
      <c r="AU482" s="258"/>
      <c r="AV482" s="258"/>
      <c r="AW482" s="258"/>
      <c r="AX482" s="258"/>
      <c r="AY482" s="258"/>
      <c r="AZ482" s="258"/>
    </row>
    <row r="483" spans="1:52">
      <c r="A483" s="258"/>
      <c r="B483" s="258"/>
      <c r="C483" s="258"/>
      <c r="D483" s="258"/>
      <c r="E483" s="258"/>
      <c r="F483" s="258"/>
      <c r="G483" s="258"/>
      <c r="H483" s="258"/>
      <c r="I483" s="258"/>
      <c r="J483" s="258"/>
      <c r="K483" s="258"/>
      <c r="L483" s="258"/>
      <c r="M483" s="258"/>
      <c r="N483" s="258"/>
      <c r="O483" s="258"/>
      <c r="P483" s="258"/>
      <c r="Q483" s="258"/>
      <c r="R483" s="258"/>
      <c r="S483" s="258"/>
      <c r="T483" s="258"/>
      <c r="U483" s="258"/>
      <c r="V483" s="258"/>
      <c r="W483" s="258"/>
      <c r="X483" s="258"/>
      <c r="Y483" s="258"/>
      <c r="Z483" s="258"/>
      <c r="AA483" s="258"/>
      <c r="AB483" s="258"/>
      <c r="AC483" s="258"/>
      <c r="AD483" s="258"/>
      <c r="AE483" s="258"/>
      <c r="AF483" s="258"/>
      <c r="AG483" s="258"/>
      <c r="AH483" s="258"/>
      <c r="AI483" s="258"/>
      <c r="AJ483" s="258"/>
      <c r="AK483" s="258"/>
      <c r="AL483" s="258"/>
      <c r="AM483" s="258"/>
      <c r="AN483" s="258"/>
      <c r="AO483" s="258"/>
      <c r="AP483" s="258"/>
      <c r="AQ483" s="258"/>
      <c r="AR483" s="258"/>
      <c r="AS483" s="258"/>
      <c r="AT483" s="258"/>
      <c r="AU483" s="258"/>
      <c r="AV483" s="258"/>
      <c r="AW483" s="258"/>
      <c r="AX483" s="258"/>
      <c r="AY483" s="258"/>
      <c r="AZ483" s="258"/>
    </row>
    <row r="484" spans="1:52">
      <c r="A484" s="258"/>
      <c r="B484" s="258"/>
      <c r="C484" s="258"/>
      <c r="D484" s="258"/>
      <c r="E484" s="258"/>
      <c r="F484" s="258"/>
      <c r="G484" s="258"/>
      <c r="H484" s="258"/>
      <c r="I484" s="258"/>
      <c r="J484" s="258"/>
      <c r="K484" s="258"/>
      <c r="L484" s="258"/>
      <c r="M484" s="258"/>
      <c r="N484" s="258"/>
      <c r="O484" s="258"/>
      <c r="P484" s="258"/>
      <c r="Q484" s="258"/>
      <c r="R484" s="258"/>
      <c r="S484" s="258"/>
      <c r="T484" s="258"/>
      <c r="U484" s="258"/>
      <c r="V484" s="258"/>
      <c r="W484" s="258"/>
      <c r="X484" s="258"/>
      <c r="Y484" s="258"/>
      <c r="Z484" s="258"/>
      <c r="AA484" s="258"/>
      <c r="AB484" s="258"/>
      <c r="AC484" s="258"/>
      <c r="AD484" s="258"/>
      <c r="AE484" s="258"/>
      <c r="AF484" s="258"/>
      <c r="AG484" s="258"/>
      <c r="AH484" s="258"/>
      <c r="AI484" s="258"/>
      <c r="AJ484" s="258"/>
      <c r="AK484" s="258"/>
      <c r="AL484" s="258"/>
      <c r="AM484" s="258"/>
      <c r="AN484" s="258"/>
      <c r="AO484" s="258"/>
      <c r="AP484" s="258"/>
      <c r="AQ484" s="258"/>
      <c r="AR484" s="258"/>
      <c r="AS484" s="258"/>
      <c r="AT484" s="258"/>
      <c r="AU484" s="258"/>
      <c r="AV484" s="258"/>
      <c r="AW484" s="258"/>
      <c r="AX484" s="258"/>
      <c r="AY484" s="258"/>
      <c r="AZ484" s="258"/>
    </row>
    <row r="485" spans="1:52">
      <c r="A485" s="258"/>
      <c r="B485" s="258"/>
      <c r="C485" s="258"/>
      <c r="D485" s="258"/>
      <c r="E485" s="258"/>
      <c r="F485" s="258"/>
      <c r="G485" s="258"/>
      <c r="H485" s="258"/>
      <c r="I485" s="258"/>
      <c r="J485" s="258"/>
      <c r="K485" s="258"/>
      <c r="L485" s="258"/>
      <c r="M485" s="258"/>
      <c r="N485" s="258"/>
      <c r="O485" s="258"/>
      <c r="P485" s="258"/>
      <c r="Q485" s="258"/>
      <c r="R485" s="258"/>
      <c r="S485" s="258"/>
      <c r="T485" s="258"/>
      <c r="U485" s="258"/>
      <c r="V485" s="258"/>
      <c r="W485" s="258"/>
      <c r="X485" s="258"/>
      <c r="Y485" s="258"/>
      <c r="Z485" s="258"/>
      <c r="AA485" s="258"/>
      <c r="AB485" s="258"/>
      <c r="AC485" s="258"/>
      <c r="AD485" s="258"/>
      <c r="AE485" s="258"/>
      <c r="AF485" s="258"/>
      <c r="AG485" s="258"/>
      <c r="AH485" s="258"/>
      <c r="AI485" s="258"/>
      <c r="AJ485" s="258"/>
      <c r="AK485" s="258"/>
      <c r="AL485" s="258"/>
      <c r="AM485" s="258"/>
      <c r="AN485" s="258"/>
      <c r="AO485" s="258"/>
      <c r="AP485" s="258"/>
      <c r="AQ485" s="258"/>
      <c r="AR485" s="258"/>
      <c r="AS485" s="258"/>
      <c r="AT485" s="258"/>
      <c r="AU485" s="258"/>
      <c r="AV485" s="258"/>
      <c r="AW485" s="258"/>
      <c r="AX485" s="258"/>
      <c r="AY485" s="258"/>
      <c r="AZ485" s="258"/>
    </row>
    <row r="486" spans="1:52">
      <c r="A486" s="258"/>
      <c r="B486" s="258"/>
      <c r="C486" s="258"/>
      <c r="D486" s="258"/>
      <c r="E486" s="258"/>
      <c r="F486" s="258"/>
      <c r="G486" s="258"/>
      <c r="H486" s="258"/>
      <c r="I486" s="258"/>
      <c r="J486" s="258"/>
      <c r="K486" s="258"/>
      <c r="L486" s="258"/>
      <c r="M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X486" s="258"/>
      <c r="Y486" s="258"/>
      <c r="Z486" s="258"/>
      <c r="AA486" s="258"/>
      <c r="AB486" s="258"/>
      <c r="AC486" s="258"/>
      <c r="AD486" s="258"/>
      <c r="AE486" s="258"/>
      <c r="AF486" s="258"/>
      <c r="AG486" s="258"/>
      <c r="AH486" s="258"/>
      <c r="AI486" s="258"/>
      <c r="AJ486" s="258"/>
      <c r="AK486" s="258"/>
      <c r="AL486" s="258"/>
      <c r="AM486" s="258"/>
      <c r="AN486" s="258"/>
      <c r="AO486" s="258"/>
      <c r="AP486" s="258"/>
      <c r="AQ486" s="258"/>
      <c r="AR486" s="258"/>
      <c r="AS486" s="258"/>
      <c r="AT486" s="258"/>
      <c r="AU486" s="258"/>
      <c r="AV486" s="258"/>
      <c r="AW486" s="258"/>
      <c r="AX486" s="258"/>
      <c r="AY486" s="258"/>
      <c r="AZ486" s="258"/>
    </row>
    <row r="487" spans="1:52">
      <c r="A487" s="258"/>
      <c r="B487" s="258"/>
      <c r="C487" s="258"/>
      <c r="D487" s="258"/>
      <c r="E487" s="258"/>
      <c r="F487" s="258"/>
      <c r="G487" s="258"/>
      <c r="H487" s="258"/>
      <c r="I487" s="258"/>
      <c r="J487" s="258"/>
      <c r="K487" s="258"/>
      <c r="L487" s="258"/>
      <c r="M487" s="258"/>
      <c r="N487" s="258"/>
      <c r="O487" s="258"/>
      <c r="P487" s="258"/>
      <c r="Q487" s="258"/>
      <c r="R487" s="258"/>
      <c r="S487" s="258"/>
      <c r="T487" s="258"/>
      <c r="U487" s="258"/>
      <c r="V487" s="258"/>
      <c r="W487" s="258"/>
      <c r="X487" s="258"/>
      <c r="Y487" s="258"/>
      <c r="Z487" s="258"/>
      <c r="AA487" s="258"/>
      <c r="AB487" s="258"/>
      <c r="AC487" s="258"/>
      <c r="AD487" s="258"/>
      <c r="AE487" s="258"/>
      <c r="AF487" s="258"/>
      <c r="AG487" s="258"/>
      <c r="AH487" s="258"/>
      <c r="AI487" s="258"/>
      <c r="AJ487" s="258"/>
      <c r="AK487" s="258"/>
      <c r="AL487" s="258"/>
      <c r="AM487" s="258"/>
      <c r="AN487" s="258"/>
      <c r="AO487" s="258"/>
      <c r="AP487" s="258"/>
      <c r="AQ487" s="258"/>
      <c r="AR487" s="258"/>
      <c r="AS487" s="258"/>
      <c r="AT487" s="258"/>
      <c r="AU487" s="258"/>
      <c r="AV487" s="258"/>
      <c r="AW487" s="258"/>
      <c r="AX487" s="258"/>
      <c r="AY487" s="258"/>
      <c r="AZ487" s="258"/>
    </row>
    <row r="488" spans="1:52">
      <c r="A488" s="258"/>
      <c r="B488" s="258"/>
      <c r="C488" s="258"/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258"/>
      <c r="O488" s="258"/>
      <c r="P488" s="258"/>
      <c r="Q488" s="258"/>
      <c r="R488" s="258"/>
      <c r="S488" s="258"/>
      <c r="T488" s="258"/>
      <c r="U488" s="258"/>
      <c r="V488" s="258"/>
      <c r="W488" s="258"/>
      <c r="X488" s="258"/>
      <c r="Y488" s="258"/>
      <c r="Z488" s="258"/>
      <c r="AA488" s="258"/>
      <c r="AB488" s="258"/>
      <c r="AC488" s="258"/>
      <c r="AD488" s="258"/>
      <c r="AE488" s="258"/>
      <c r="AF488" s="258"/>
      <c r="AG488" s="258"/>
      <c r="AH488" s="258"/>
      <c r="AI488" s="258"/>
      <c r="AJ488" s="258"/>
      <c r="AK488" s="258"/>
      <c r="AL488" s="258"/>
      <c r="AM488" s="258"/>
      <c r="AN488" s="258"/>
      <c r="AO488" s="258"/>
      <c r="AP488" s="258"/>
      <c r="AQ488" s="258"/>
      <c r="AR488" s="258"/>
      <c r="AS488" s="258"/>
      <c r="AT488" s="258"/>
      <c r="AU488" s="258"/>
      <c r="AV488" s="258"/>
      <c r="AW488" s="258"/>
      <c r="AX488" s="258"/>
      <c r="AY488" s="258"/>
      <c r="AZ488" s="258"/>
    </row>
    <row r="489" spans="1:52">
      <c r="A489" s="258"/>
      <c r="B489" s="258"/>
      <c r="C489" s="258"/>
      <c r="D489" s="258"/>
      <c r="E489" s="258"/>
      <c r="F489" s="258"/>
      <c r="G489" s="258"/>
      <c r="H489" s="258"/>
      <c r="I489" s="258"/>
      <c r="J489" s="258"/>
      <c r="K489" s="258"/>
      <c r="L489" s="258"/>
      <c r="M489" s="258"/>
      <c r="N489" s="258"/>
      <c r="O489" s="258"/>
      <c r="P489" s="258"/>
      <c r="Q489" s="258"/>
      <c r="R489" s="258"/>
      <c r="S489" s="258"/>
      <c r="T489" s="258"/>
      <c r="U489" s="258"/>
      <c r="V489" s="258"/>
      <c r="W489" s="258"/>
      <c r="X489" s="258"/>
      <c r="Y489" s="258"/>
      <c r="Z489" s="258"/>
      <c r="AA489" s="258"/>
      <c r="AB489" s="258"/>
      <c r="AC489" s="258"/>
      <c r="AD489" s="258"/>
      <c r="AE489" s="258"/>
      <c r="AF489" s="258"/>
      <c r="AG489" s="258"/>
      <c r="AH489" s="258"/>
      <c r="AI489" s="258"/>
      <c r="AJ489" s="258"/>
      <c r="AK489" s="258"/>
      <c r="AL489" s="258"/>
      <c r="AM489" s="258"/>
      <c r="AN489" s="258"/>
      <c r="AO489" s="258"/>
      <c r="AP489" s="258"/>
      <c r="AQ489" s="258"/>
      <c r="AR489" s="258"/>
      <c r="AS489" s="258"/>
      <c r="AT489" s="258"/>
      <c r="AU489" s="258"/>
      <c r="AV489" s="258"/>
      <c r="AW489" s="258"/>
      <c r="AX489" s="258"/>
      <c r="AY489" s="258"/>
      <c r="AZ489" s="258"/>
    </row>
    <row r="490" spans="1:52">
      <c r="A490" s="258"/>
      <c r="B490" s="258"/>
      <c r="C490" s="258"/>
      <c r="D490" s="258"/>
      <c r="E490" s="258"/>
      <c r="F490" s="258"/>
      <c r="G490" s="258"/>
      <c r="H490" s="258"/>
      <c r="I490" s="258"/>
      <c r="J490" s="258"/>
      <c r="K490" s="258"/>
      <c r="L490" s="258"/>
      <c r="M490" s="258"/>
      <c r="N490" s="258"/>
      <c r="O490" s="258"/>
      <c r="P490" s="258"/>
      <c r="Q490" s="258"/>
      <c r="R490" s="258"/>
      <c r="S490" s="258"/>
      <c r="T490" s="258"/>
      <c r="U490" s="258"/>
      <c r="V490" s="258"/>
      <c r="W490" s="258"/>
      <c r="X490" s="258"/>
      <c r="Y490" s="258"/>
      <c r="Z490" s="258"/>
      <c r="AA490" s="258"/>
      <c r="AB490" s="258"/>
      <c r="AC490" s="258"/>
      <c r="AD490" s="258"/>
      <c r="AE490" s="258"/>
      <c r="AF490" s="258"/>
      <c r="AG490" s="258"/>
      <c r="AH490" s="258"/>
      <c r="AI490" s="258"/>
      <c r="AJ490" s="258"/>
      <c r="AK490" s="258"/>
      <c r="AL490" s="258"/>
      <c r="AM490" s="258"/>
      <c r="AN490" s="258"/>
      <c r="AO490" s="258"/>
      <c r="AP490" s="258"/>
      <c r="AQ490" s="258"/>
      <c r="AR490" s="258"/>
      <c r="AS490" s="258"/>
      <c r="AT490" s="258"/>
      <c r="AU490" s="258"/>
      <c r="AV490" s="258"/>
      <c r="AW490" s="258"/>
      <c r="AX490" s="258"/>
      <c r="AY490" s="258"/>
      <c r="AZ490" s="258"/>
    </row>
    <row r="491" spans="1:52">
      <c r="A491" s="258"/>
      <c r="B491" s="258"/>
      <c r="C491" s="258"/>
      <c r="D491" s="258"/>
      <c r="E491" s="258"/>
      <c r="F491" s="258"/>
      <c r="G491" s="258"/>
      <c r="H491" s="258"/>
      <c r="I491" s="258"/>
      <c r="J491" s="258"/>
      <c r="K491" s="258"/>
      <c r="L491" s="258"/>
      <c r="M491" s="258"/>
      <c r="N491" s="258"/>
      <c r="O491" s="258"/>
      <c r="P491" s="258"/>
      <c r="Q491" s="258"/>
      <c r="R491" s="258"/>
      <c r="S491" s="258"/>
      <c r="T491" s="258"/>
      <c r="U491" s="258"/>
      <c r="V491" s="258"/>
      <c r="W491" s="258"/>
      <c r="X491" s="258"/>
      <c r="Y491" s="258"/>
      <c r="Z491" s="258"/>
      <c r="AA491" s="258"/>
      <c r="AB491" s="258"/>
      <c r="AC491" s="258"/>
      <c r="AD491" s="258"/>
      <c r="AE491" s="258"/>
      <c r="AF491" s="258"/>
      <c r="AG491" s="258"/>
      <c r="AH491" s="258"/>
      <c r="AI491" s="258"/>
      <c r="AJ491" s="258"/>
      <c r="AK491" s="258"/>
      <c r="AL491" s="258"/>
      <c r="AM491" s="258"/>
      <c r="AN491" s="258"/>
      <c r="AO491" s="258"/>
      <c r="AP491" s="258"/>
      <c r="AQ491" s="258"/>
      <c r="AR491" s="258"/>
      <c r="AS491" s="258"/>
      <c r="AT491" s="258"/>
      <c r="AU491" s="258"/>
      <c r="AV491" s="258"/>
      <c r="AW491" s="258"/>
      <c r="AX491" s="258"/>
      <c r="AY491" s="258"/>
      <c r="AZ491" s="258"/>
    </row>
    <row r="492" spans="1:52">
      <c r="A492" s="258"/>
      <c r="B492" s="258"/>
      <c r="C492" s="258"/>
      <c r="D492" s="258"/>
      <c r="E492" s="258"/>
      <c r="F492" s="258"/>
      <c r="G492" s="258"/>
      <c r="H492" s="258"/>
      <c r="I492" s="258"/>
      <c r="J492" s="258"/>
      <c r="K492" s="258"/>
      <c r="L492" s="258"/>
      <c r="M492" s="258"/>
      <c r="N492" s="258"/>
      <c r="O492" s="258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  <c r="Z492" s="258"/>
      <c r="AA492" s="258"/>
      <c r="AB492" s="258"/>
      <c r="AC492" s="258"/>
      <c r="AD492" s="258"/>
      <c r="AE492" s="258"/>
      <c r="AF492" s="258"/>
      <c r="AG492" s="258"/>
      <c r="AH492" s="258"/>
      <c r="AI492" s="258"/>
      <c r="AJ492" s="258"/>
      <c r="AK492" s="258"/>
      <c r="AL492" s="258"/>
      <c r="AM492" s="258"/>
      <c r="AN492" s="258"/>
      <c r="AO492" s="258"/>
      <c r="AP492" s="258"/>
      <c r="AQ492" s="258"/>
      <c r="AR492" s="258"/>
      <c r="AS492" s="258"/>
      <c r="AT492" s="258"/>
      <c r="AU492" s="258"/>
      <c r="AV492" s="258"/>
      <c r="AW492" s="258"/>
      <c r="AX492" s="258"/>
      <c r="AY492" s="258"/>
      <c r="AZ492" s="258"/>
    </row>
    <row r="493" spans="1:52">
      <c r="A493" s="258"/>
      <c r="B493" s="258"/>
      <c r="C493" s="258"/>
      <c r="D493" s="258"/>
      <c r="E493" s="258"/>
      <c r="F493" s="258"/>
      <c r="G493" s="258"/>
      <c r="H493" s="258"/>
      <c r="I493" s="258"/>
      <c r="J493" s="258"/>
      <c r="K493" s="258"/>
      <c r="L493" s="258"/>
      <c r="M493" s="258"/>
      <c r="N493" s="258"/>
      <c r="O493" s="258"/>
      <c r="P493" s="258"/>
      <c r="Q493" s="258"/>
      <c r="R493" s="258"/>
      <c r="S493" s="258"/>
      <c r="T493" s="258"/>
      <c r="U493" s="258"/>
      <c r="V493" s="258"/>
      <c r="W493" s="258"/>
      <c r="X493" s="258"/>
      <c r="Y493" s="258"/>
      <c r="Z493" s="258"/>
      <c r="AA493" s="258"/>
      <c r="AB493" s="258"/>
      <c r="AC493" s="258"/>
      <c r="AD493" s="258"/>
      <c r="AE493" s="258"/>
      <c r="AF493" s="258"/>
      <c r="AG493" s="258"/>
      <c r="AH493" s="258"/>
      <c r="AI493" s="258"/>
      <c r="AJ493" s="258"/>
      <c r="AK493" s="258"/>
      <c r="AL493" s="258"/>
      <c r="AM493" s="258"/>
      <c r="AN493" s="258"/>
      <c r="AO493" s="258"/>
      <c r="AP493" s="258"/>
      <c r="AQ493" s="258"/>
      <c r="AR493" s="258"/>
      <c r="AS493" s="258"/>
      <c r="AT493" s="258"/>
      <c r="AU493" s="258"/>
      <c r="AV493" s="258"/>
      <c r="AW493" s="258"/>
      <c r="AX493" s="258"/>
      <c r="AY493" s="258"/>
      <c r="AZ493" s="258"/>
    </row>
    <row r="494" spans="1:52">
      <c r="A494" s="258"/>
      <c r="B494" s="258"/>
      <c r="C494" s="258"/>
      <c r="D494" s="258"/>
      <c r="E494" s="258"/>
      <c r="F494" s="258"/>
      <c r="G494" s="258"/>
      <c r="H494" s="258"/>
      <c r="I494" s="258"/>
      <c r="J494" s="258"/>
      <c r="K494" s="258"/>
      <c r="L494" s="258"/>
      <c r="M494" s="258"/>
      <c r="N494" s="258"/>
      <c r="O494" s="258"/>
      <c r="P494" s="258"/>
      <c r="Q494" s="258"/>
      <c r="R494" s="258"/>
      <c r="S494" s="258"/>
      <c r="T494" s="258"/>
      <c r="U494" s="258"/>
      <c r="V494" s="258"/>
      <c r="W494" s="258"/>
      <c r="X494" s="258"/>
      <c r="Y494" s="258"/>
      <c r="Z494" s="258"/>
      <c r="AA494" s="258"/>
      <c r="AB494" s="258"/>
      <c r="AC494" s="258"/>
      <c r="AD494" s="258"/>
      <c r="AE494" s="258"/>
      <c r="AF494" s="258"/>
      <c r="AG494" s="258"/>
      <c r="AH494" s="258"/>
      <c r="AI494" s="258"/>
      <c r="AJ494" s="258"/>
      <c r="AK494" s="258"/>
      <c r="AL494" s="258"/>
      <c r="AM494" s="258"/>
      <c r="AN494" s="258"/>
      <c r="AO494" s="258"/>
      <c r="AP494" s="258"/>
      <c r="AQ494" s="258"/>
      <c r="AR494" s="258"/>
      <c r="AS494" s="258"/>
      <c r="AT494" s="258"/>
      <c r="AU494" s="258"/>
      <c r="AV494" s="258"/>
      <c r="AW494" s="258"/>
      <c r="AX494" s="258"/>
      <c r="AY494" s="258"/>
      <c r="AZ494" s="258"/>
    </row>
    <row r="495" spans="1:52">
      <c r="A495" s="258"/>
      <c r="B495" s="258"/>
      <c r="C495" s="258"/>
      <c r="D495" s="258"/>
      <c r="E495" s="258"/>
      <c r="F495" s="258"/>
      <c r="G495" s="258"/>
      <c r="H495" s="258"/>
      <c r="I495" s="258"/>
      <c r="J495" s="258"/>
      <c r="K495" s="258"/>
      <c r="L495" s="258"/>
      <c r="M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  <c r="Z495" s="258"/>
      <c r="AA495" s="258"/>
      <c r="AB495" s="258"/>
      <c r="AC495" s="258"/>
      <c r="AD495" s="258"/>
      <c r="AE495" s="258"/>
      <c r="AF495" s="258"/>
      <c r="AG495" s="258"/>
      <c r="AH495" s="258"/>
      <c r="AI495" s="258"/>
      <c r="AJ495" s="258"/>
      <c r="AK495" s="258"/>
      <c r="AL495" s="258"/>
      <c r="AM495" s="258"/>
      <c r="AN495" s="258"/>
      <c r="AO495" s="258"/>
      <c r="AP495" s="258"/>
      <c r="AQ495" s="258"/>
      <c r="AR495" s="258"/>
      <c r="AS495" s="258"/>
      <c r="AT495" s="258"/>
      <c r="AU495" s="258"/>
      <c r="AV495" s="258"/>
      <c r="AW495" s="258"/>
      <c r="AX495" s="258"/>
      <c r="AY495" s="258"/>
      <c r="AZ495" s="258"/>
    </row>
    <row r="496" spans="1:52">
      <c r="A496" s="258"/>
      <c r="B496" s="258"/>
      <c r="C496" s="258"/>
      <c r="D496" s="258"/>
      <c r="E496" s="258"/>
      <c r="F496" s="258"/>
      <c r="G496" s="258"/>
      <c r="H496" s="258"/>
      <c r="I496" s="258"/>
      <c r="J496" s="258"/>
      <c r="K496" s="258"/>
      <c r="L496" s="258"/>
      <c r="M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X496" s="258"/>
      <c r="Y496" s="258"/>
      <c r="Z496" s="258"/>
      <c r="AA496" s="258"/>
      <c r="AB496" s="258"/>
      <c r="AC496" s="258"/>
      <c r="AD496" s="258"/>
      <c r="AE496" s="258"/>
      <c r="AF496" s="258"/>
      <c r="AG496" s="258"/>
      <c r="AH496" s="258"/>
      <c r="AI496" s="258"/>
      <c r="AJ496" s="258"/>
      <c r="AK496" s="258"/>
      <c r="AL496" s="258"/>
      <c r="AM496" s="258"/>
      <c r="AN496" s="258"/>
      <c r="AO496" s="258"/>
      <c r="AP496" s="258"/>
      <c r="AQ496" s="258"/>
      <c r="AR496" s="258"/>
      <c r="AS496" s="258"/>
      <c r="AT496" s="258"/>
      <c r="AU496" s="258"/>
      <c r="AV496" s="258"/>
      <c r="AW496" s="258"/>
      <c r="AX496" s="258"/>
      <c r="AY496" s="258"/>
      <c r="AZ496" s="258"/>
    </row>
    <row r="497" spans="1:52">
      <c r="A497" s="258"/>
      <c r="B497" s="258"/>
      <c r="C497" s="258"/>
      <c r="D497" s="258"/>
      <c r="E497" s="258"/>
      <c r="F497" s="258"/>
      <c r="G497" s="258"/>
      <c r="H497" s="258"/>
      <c r="I497" s="258"/>
      <c r="J497" s="258"/>
      <c r="K497" s="258"/>
      <c r="L497" s="258"/>
      <c r="M497" s="258"/>
      <c r="N497" s="258"/>
      <c r="O497" s="258"/>
      <c r="P497" s="258"/>
      <c r="Q497" s="258"/>
      <c r="R497" s="258"/>
      <c r="S497" s="258"/>
      <c r="T497" s="258"/>
      <c r="U497" s="258"/>
      <c r="V497" s="258"/>
      <c r="W497" s="258"/>
      <c r="X497" s="258"/>
      <c r="Y497" s="258"/>
      <c r="Z497" s="258"/>
      <c r="AA497" s="258"/>
      <c r="AB497" s="258"/>
      <c r="AC497" s="258"/>
      <c r="AD497" s="258"/>
      <c r="AE497" s="258"/>
      <c r="AF497" s="258"/>
      <c r="AG497" s="258"/>
      <c r="AH497" s="258"/>
      <c r="AI497" s="258"/>
      <c r="AJ497" s="258"/>
      <c r="AK497" s="258"/>
      <c r="AL497" s="258"/>
      <c r="AM497" s="258"/>
      <c r="AN497" s="258"/>
      <c r="AO497" s="258"/>
      <c r="AP497" s="258"/>
      <c r="AQ497" s="258"/>
      <c r="AR497" s="258"/>
      <c r="AS497" s="258"/>
      <c r="AT497" s="258"/>
      <c r="AU497" s="258"/>
      <c r="AV497" s="258"/>
      <c r="AW497" s="258"/>
      <c r="AX497" s="258"/>
      <c r="AY497" s="258"/>
      <c r="AZ497" s="258"/>
    </row>
    <row r="498" spans="1:52">
      <c r="A498" s="258"/>
      <c r="B498" s="258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  <c r="Z498" s="258"/>
      <c r="AA498" s="258"/>
      <c r="AB498" s="258"/>
      <c r="AC498" s="258"/>
      <c r="AD498" s="258"/>
      <c r="AE498" s="258"/>
      <c r="AF498" s="258"/>
      <c r="AG498" s="258"/>
      <c r="AH498" s="258"/>
      <c r="AI498" s="258"/>
      <c r="AJ498" s="258"/>
      <c r="AK498" s="258"/>
      <c r="AL498" s="258"/>
      <c r="AM498" s="258"/>
      <c r="AN498" s="258"/>
      <c r="AO498" s="258"/>
      <c r="AP498" s="258"/>
      <c r="AQ498" s="258"/>
      <c r="AR498" s="258"/>
      <c r="AS498" s="258"/>
      <c r="AT498" s="258"/>
      <c r="AU498" s="258"/>
      <c r="AV498" s="258"/>
      <c r="AW498" s="258"/>
      <c r="AX498" s="258"/>
      <c r="AY498" s="258"/>
      <c r="AZ498" s="258"/>
    </row>
    <row r="499" spans="1:52">
      <c r="A499" s="258"/>
      <c r="B499" s="258"/>
      <c r="C499" s="258"/>
      <c r="D499" s="258"/>
      <c r="E499" s="258"/>
      <c r="F499" s="258"/>
      <c r="G499" s="258"/>
      <c r="H499" s="258"/>
      <c r="I499" s="258"/>
      <c r="J499" s="258"/>
      <c r="K499" s="258"/>
      <c r="L499" s="258"/>
      <c r="M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X499" s="258"/>
      <c r="Y499" s="258"/>
      <c r="Z499" s="258"/>
      <c r="AA499" s="258"/>
      <c r="AB499" s="258"/>
      <c r="AC499" s="258"/>
      <c r="AD499" s="258"/>
      <c r="AE499" s="258"/>
      <c r="AF499" s="258"/>
      <c r="AG499" s="258"/>
      <c r="AH499" s="258"/>
      <c r="AI499" s="258"/>
      <c r="AJ499" s="258"/>
      <c r="AK499" s="258"/>
      <c r="AL499" s="258"/>
      <c r="AM499" s="258"/>
      <c r="AN499" s="258"/>
      <c r="AO499" s="258"/>
      <c r="AP499" s="258"/>
      <c r="AQ499" s="258"/>
      <c r="AR499" s="258"/>
      <c r="AS499" s="258"/>
      <c r="AT499" s="258"/>
      <c r="AU499" s="258"/>
      <c r="AV499" s="258"/>
      <c r="AW499" s="258"/>
      <c r="AX499" s="258"/>
      <c r="AY499" s="258"/>
      <c r="AZ499" s="2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35CA-04C0-744C-B027-C4523E478087}">
  <dimension ref="A1:AZ500"/>
  <sheetViews>
    <sheetView workbookViewId="0">
      <pane xSplit="2" topLeftCell="C1" activePane="topRight" state="frozen"/>
      <selection pane="topRight" activeCell="B15" sqref="A1:XFD1048576"/>
    </sheetView>
  </sheetViews>
  <sheetFormatPr baseColWidth="10" defaultColWidth="11" defaultRowHeight="18"/>
  <cols>
    <col min="1" max="1" width="11" style="4"/>
    <col min="2" max="2" width="44" style="4" bestFit="1" customWidth="1"/>
    <col min="3" max="3" width="11.33203125" style="4" bestFit="1" customWidth="1"/>
    <col min="4" max="4" width="11.6640625" style="4" bestFit="1" customWidth="1"/>
    <col min="5" max="5" width="11.1640625" style="4" bestFit="1" customWidth="1"/>
    <col min="6" max="15" width="11.6640625" style="4" bestFit="1" customWidth="1"/>
    <col min="16" max="16" width="11.33203125" style="4" bestFit="1" customWidth="1"/>
    <col min="17" max="18" width="11.6640625" style="4" bestFit="1" customWidth="1"/>
    <col min="19" max="19" width="11.83203125" style="4" bestFit="1" customWidth="1"/>
    <col min="20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717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 t="s">
        <v>16</v>
      </c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3"/>
      <c r="B8" s="248"/>
      <c r="C8" s="55"/>
      <c r="D8" s="55"/>
      <c r="E8" s="55"/>
      <c r="F8" s="55"/>
      <c r="G8" s="55"/>
      <c r="H8" s="55"/>
      <c r="I8" s="55"/>
      <c r="J8" s="55"/>
      <c r="K8" s="5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>
      <c r="A9" s="3"/>
      <c r="B9" s="249" t="s">
        <v>18</v>
      </c>
      <c r="C9" s="55"/>
      <c r="D9" s="55"/>
      <c r="E9" s="55"/>
      <c r="F9" s="55"/>
      <c r="G9" s="55"/>
      <c r="H9" s="55"/>
      <c r="I9" s="55"/>
      <c r="J9" s="55"/>
      <c r="K9" s="5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9" thickBot="1">
      <c r="A10" s="3" t="s">
        <v>19</v>
      </c>
      <c r="B10" s="250" t="s">
        <v>20</v>
      </c>
      <c r="C10" s="55">
        <v>2015</v>
      </c>
      <c r="D10" s="55">
        <v>2016</v>
      </c>
      <c r="E10" s="55">
        <v>2017</v>
      </c>
      <c r="F10" s="55">
        <v>2018</v>
      </c>
      <c r="G10" s="55">
        <v>2019</v>
      </c>
      <c r="H10" s="55">
        <v>2020</v>
      </c>
      <c r="I10" s="55">
        <v>2021</v>
      </c>
      <c r="J10" s="55">
        <v>2022</v>
      </c>
      <c r="K10" s="55">
        <v>2023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251" t="s">
        <v>21</v>
      </c>
      <c r="C11" s="60">
        <v>58.440984958292567</v>
      </c>
      <c r="D11" s="60">
        <v>56.230345110229358</v>
      </c>
      <c r="E11" s="60">
        <v>59.940966848527992</v>
      </c>
      <c r="F11" s="60">
        <v>70.255933608734949</v>
      </c>
      <c r="G11" s="60">
        <v>75.889690161140521</v>
      </c>
      <c r="H11" s="60">
        <v>49.202628309596243</v>
      </c>
      <c r="I11" s="60">
        <v>59.945</v>
      </c>
      <c r="J11" s="252" t="s">
        <v>753</v>
      </c>
      <c r="K11" s="60">
        <v>90.52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251" t="s">
        <v>22</v>
      </c>
      <c r="C12" s="60">
        <v>20.891081958999997</v>
      </c>
      <c r="D12" s="60">
        <v>20.85131583391</v>
      </c>
      <c r="E12" s="60">
        <v>19.740374474646799</v>
      </c>
      <c r="F12" s="60">
        <v>20.164435077985413</v>
      </c>
      <c r="G12" s="60">
        <v>21.282894697318998</v>
      </c>
      <c r="H12" s="60">
        <v>17.366642773626953</v>
      </c>
      <c r="I12" s="60">
        <v>18.510000000000002</v>
      </c>
      <c r="J12" s="60">
        <v>19.93</v>
      </c>
      <c r="K12" s="60">
        <v>20.95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251" t="s">
        <v>23</v>
      </c>
      <c r="C13" s="60">
        <v>36.322068011563729</v>
      </c>
      <c r="D13" s="60">
        <v>33.741580015482036</v>
      </c>
      <c r="E13" s="60">
        <v>38.562706555494088</v>
      </c>
      <c r="F13" s="60">
        <v>46.085260594432512</v>
      </c>
      <c r="G13" s="60">
        <v>53.234654334326009</v>
      </c>
      <c r="H13" s="60">
        <v>33.409647294775233</v>
      </c>
      <c r="I13" s="60">
        <v>47.451000000000001</v>
      </c>
      <c r="J13" s="60">
        <v>85.78</v>
      </c>
      <c r="K13" s="60">
        <v>69.58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9" thickBot="1">
      <c r="A14" s="3"/>
      <c r="B14" s="253" t="s">
        <v>24</v>
      </c>
      <c r="C14" s="60">
        <v>1.2278534871488369</v>
      </c>
      <c r="D14" s="60">
        <v>1.6377492608373132</v>
      </c>
      <c r="E14" s="60">
        <v>1.6419797264566418</v>
      </c>
      <c r="F14" s="60">
        <v>1.0072224006121784</v>
      </c>
      <c r="G14" s="60">
        <v>1.3731255937906568</v>
      </c>
      <c r="H14" s="60">
        <v>-1.5726772945107788</v>
      </c>
      <c r="I14" s="60">
        <v>-6.016</v>
      </c>
      <c r="J14" s="60">
        <v>3.867</v>
      </c>
      <c r="K14" s="60">
        <v>1.5629999999999999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3" t="s">
        <v>755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3" t="s">
        <v>25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248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>
      <c r="A20" s="3" t="s">
        <v>19</v>
      </c>
      <c r="B20" s="249" t="s">
        <v>26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250" t="s">
        <v>27</v>
      </c>
      <c r="C21" s="55">
        <v>2011</v>
      </c>
      <c r="D21" s="55">
        <v>2012</v>
      </c>
      <c r="E21" s="55">
        <v>2013</v>
      </c>
      <c r="F21" s="55">
        <v>2014</v>
      </c>
      <c r="G21" s="55">
        <v>2015</v>
      </c>
      <c r="H21" s="55">
        <v>2016</v>
      </c>
      <c r="I21" s="55">
        <v>2017</v>
      </c>
      <c r="J21" s="55">
        <v>2018</v>
      </c>
      <c r="K21" s="55">
        <v>2019</v>
      </c>
      <c r="L21" s="55">
        <v>2020</v>
      </c>
      <c r="M21" s="55">
        <v>2021</v>
      </c>
      <c r="N21" s="55">
        <v>2022</v>
      </c>
      <c r="O21" s="55">
        <v>2023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3"/>
      <c r="B22" s="253" t="s">
        <v>28</v>
      </c>
      <c r="C22" s="3">
        <v>1239</v>
      </c>
      <c r="D22" s="3">
        <v>716</v>
      </c>
      <c r="E22" s="3">
        <v>877</v>
      </c>
      <c r="F22" s="3">
        <v>877</v>
      </c>
      <c r="G22" s="63">
        <v>560.76900000000001</v>
      </c>
      <c r="H22" s="3">
        <v>438</v>
      </c>
      <c r="I22" s="3">
        <v>409</v>
      </c>
      <c r="J22" s="3">
        <v>755</v>
      </c>
      <c r="K22" s="63">
        <v>850.66700000000003</v>
      </c>
      <c r="L22" s="63">
        <v>904.7</v>
      </c>
      <c r="M22" s="3">
        <v>684</v>
      </c>
      <c r="N22" s="254">
        <v>1137</v>
      </c>
      <c r="O22" s="254">
        <v>1120</v>
      </c>
      <c r="P22" s="5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4" t="s">
        <v>29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173"/>
      <c r="B27" s="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3"/>
      <c r="B28" s="78" t="s">
        <v>30</v>
      </c>
      <c r="C28" s="17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9" thickBot="1">
      <c r="A29" s="173" t="s">
        <v>31</v>
      </c>
      <c r="B29" s="7" t="s">
        <v>32</v>
      </c>
      <c r="C29" s="55">
        <v>2007</v>
      </c>
      <c r="D29" s="55">
        <v>2008</v>
      </c>
      <c r="E29" s="55">
        <v>2009</v>
      </c>
      <c r="F29" s="55">
        <v>2010</v>
      </c>
      <c r="G29" s="55">
        <v>2011</v>
      </c>
      <c r="H29" s="55">
        <v>2012</v>
      </c>
      <c r="I29" s="55">
        <v>2013</v>
      </c>
      <c r="J29" s="55">
        <v>2014</v>
      </c>
      <c r="K29" s="55">
        <v>2015</v>
      </c>
      <c r="L29" s="55">
        <v>2016</v>
      </c>
      <c r="M29" s="55">
        <v>2017</v>
      </c>
      <c r="N29" s="55">
        <v>2018</v>
      </c>
      <c r="O29" s="55">
        <v>2019</v>
      </c>
      <c r="P29" s="55">
        <v>2020</v>
      </c>
      <c r="Q29" s="55">
        <v>2021</v>
      </c>
      <c r="R29" s="55">
        <v>2022</v>
      </c>
      <c r="S29" s="55">
        <v>2023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62" t="s">
        <v>33</v>
      </c>
      <c r="C30" s="255">
        <v>8326.2050249332988</v>
      </c>
      <c r="D30" s="255">
        <v>11784.094183432871</v>
      </c>
      <c r="E30" s="255">
        <v>8113.5298057776727</v>
      </c>
      <c r="F30" s="255">
        <v>10591.303227896682</v>
      </c>
      <c r="G30" s="255">
        <v>13529.759934236863</v>
      </c>
      <c r="H30" s="255">
        <v>16101.551016430129</v>
      </c>
      <c r="I30" s="255">
        <v>17343.264115166323</v>
      </c>
      <c r="J30" s="255">
        <v>15862.322780953758</v>
      </c>
      <c r="K30" s="255">
        <v>11282.465574752603</v>
      </c>
      <c r="L30" s="255">
        <v>10668.196663844992</v>
      </c>
      <c r="M30" s="255">
        <v>13171.338189270757</v>
      </c>
      <c r="N30" s="255">
        <v>16204.047107456632</v>
      </c>
      <c r="O30" s="255">
        <v>15005.167336243096</v>
      </c>
      <c r="P30" s="255">
        <v>7713.3490254975086</v>
      </c>
      <c r="Q30" s="255">
        <v>11078.751805015274</v>
      </c>
      <c r="R30" s="256">
        <v>24634.300085736042</v>
      </c>
      <c r="S30" s="256">
        <v>23686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62" t="s">
        <v>34</v>
      </c>
      <c r="C31" s="255">
        <v>9038.0618184406449</v>
      </c>
      <c r="D31" s="255">
        <v>12091.979064120553</v>
      </c>
      <c r="E31" s="255">
        <v>8403.6413881694407</v>
      </c>
      <c r="F31" s="255">
        <v>11416.440133986664</v>
      </c>
      <c r="G31" s="255">
        <v>15789.145504993636</v>
      </c>
      <c r="H31" s="255">
        <v>16572.458673543599</v>
      </c>
      <c r="I31" s="255">
        <v>15829.195787004935</v>
      </c>
      <c r="J31" s="255">
        <v>11373.77078209707</v>
      </c>
      <c r="K31" s="255">
        <v>7384.071279964216</v>
      </c>
      <c r="L31" s="255">
        <v>7131.351481251786</v>
      </c>
      <c r="M31" s="255">
        <v>8845.1929223523002</v>
      </c>
      <c r="N31" s="255">
        <v>10353.875286687688</v>
      </c>
      <c r="O31" s="255">
        <v>9048.9568735634239</v>
      </c>
      <c r="P31" s="255">
        <v>5372.8367983444832</v>
      </c>
      <c r="Q31" s="255">
        <v>8436.7844697103628</v>
      </c>
      <c r="R31" s="256">
        <v>15634.703239272843</v>
      </c>
      <c r="S31" s="256">
        <v>13230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3"/>
      <c r="B32" s="62" t="s">
        <v>35</v>
      </c>
      <c r="C32" s="255">
        <v>-3138.6142380000001</v>
      </c>
      <c r="D32" s="255">
        <v>1296.5314889999972</v>
      </c>
      <c r="E32" s="255">
        <v>2434.6793049999997</v>
      </c>
      <c r="F32" s="255">
        <v>2649.0188920000037</v>
      </c>
      <c r="G32" s="255">
        <f t="shared" ref="G32:Q32" si="0">G31-G30</f>
        <v>2259.3855707567727</v>
      </c>
      <c r="H32" s="255">
        <f t="shared" si="0"/>
        <v>470.90765711347012</v>
      </c>
      <c r="I32" s="255">
        <f t="shared" si="0"/>
        <v>-1514.0683281613874</v>
      </c>
      <c r="J32" s="255">
        <f t="shared" si="0"/>
        <v>-4488.5519988566884</v>
      </c>
      <c r="K32" s="255">
        <f t="shared" si="0"/>
        <v>-3898.394294788387</v>
      </c>
      <c r="L32" s="255">
        <f t="shared" si="0"/>
        <v>-3536.8451825932061</v>
      </c>
      <c r="M32" s="255">
        <f t="shared" si="0"/>
        <v>-4326.1452669184564</v>
      </c>
      <c r="N32" s="255">
        <f t="shared" si="0"/>
        <v>-5850.1718207689446</v>
      </c>
      <c r="O32" s="255">
        <f t="shared" si="0"/>
        <v>-5956.2104626796718</v>
      </c>
      <c r="P32" s="255">
        <f t="shared" si="0"/>
        <v>-2340.5122271530254</v>
      </c>
      <c r="Q32" s="255">
        <f t="shared" si="0"/>
        <v>-2641.9673353049111</v>
      </c>
      <c r="R32" s="257">
        <v>-8999.5968464632006</v>
      </c>
      <c r="S32" s="257">
        <v>-10456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9" thickBot="1">
      <c r="A33" s="3"/>
      <c r="B33" s="7" t="s">
        <v>36</v>
      </c>
      <c r="C33" s="255">
        <f>C32/1000</f>
        <v>-3.1386142380000002</v>
      </c>
      <c r="D33" s="255">
        <f t="shared" ref="D33:S33" si="1">D32/1000</f>
        <v>1.2965314889999973</v>
      </c>
      <c r="E33" s="255">
        <f t="shared" si="1"/>
        <v>2.4346793049999995</v>
      </c>
      <c r="F33" s="255">
        <f t="shared" si="1"/>
        <v>2.6490188920000035</v>
      </c>
      <c r="G33" s="255">
        <f t="shared" si="1"/>
        <v>2.2593855707567729</v>
      </c>
      <c r="H33" s="255">
        <f t="shared" si="1"/>
        <v>0.4709076571134701</v>
      </c>
      <c r="I33" s="255">
        <f t="shared" si="1"/>
        <v>-1.5140683281613874</v>
      </c>
      <c r="J33" s="255">
        <f t="shared" si="1"/>
        <v>-4.4885519988566882</v>
      </c>
      <c r="K33" s="255">
        <f t="shared" si="1"/>
        <v>-3.8983942947883872</v>
      </c>
      <c r="L33" s="255">
        <f t="shared" si="1"/>
        <v>-3.5368451825932059</v>
      </c>
      <c r="M33" s="255">
        <f t="shared" si="1"/>
        <v>-4.3261452669184566</v>
      </c>
      <c r="N33" s="255">
        <f t="shared" si="1"/>
        <v>-5.8501718207689448</v>
      </c>
      <c r="O33" s="255">
        <f t="shared" si="1"/>
        <v>-5.9562104626796719</v>
      </c>
      <c r="P33" s="255">
        <f t="shared" si="1"/>
        <v>-2.3405122271530252</v>
      </c>
      <c r="Q33" s="255">
        <f t="shared" si="1"/>
        <v>-2.6419673353049111</v>
      </c>
      <c r="R33" s="255">
        <f t="shared" si="1"/>
        <v>-8.9995968464632004</v>
      </c>
      <c r="S33" s="255">
        <f t="shared" si="1"/>
        <v>-10.456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3"/>
      <c r="C34" s="192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</sheetData>
  <hyperlinks>
    <hyperlink ref="A29" r:id="rId1" xr:uid="{ED69D4B6-53D3-5847-8F00-B49208C46AA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EB78-A4E8-8E42-81F9-D66D51288661}">
  <dimension ref="A1:AZ501"/>
  <sheetViews>
    <sheetView workbookViewId="0">
      <pane xSplit="2" topLeftCell="C1" activePane="topRight" state="frozen"/>
      <selection pane="topRight" activeCell="B13" sqref="A1:XFD1048576"/>
    </sheetView>
  </sheetViews>
  <sheetFormatPr baseColWidth="10" defaultColWidth="11" defaultRowHeight="18"/>
  <cols>
    <col min="1" max="1" width="18.83203125" style="4" customWidth="1"/>
    <col min="2" max="2" width="32.5" style="4" customWidth="1"/>
    <col min="3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3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173" t="s">
        <v>39</v>
      </c>
      <c r="B8" s="234" t="s">
        <v>40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173" t="s">
        <v>41</v>
      </c>
      <c r="B9" s="236" t="s">
        <v>42</v>
      </c>
      <c r="C9" s="235">
        <v>2013</v>
      </c>
      <c r="D9" s="235">
        <v>2014</v>
      </c>
      <c r="E9" s="235">
        <v>2015</v>
      </c>
      <c r="F9" s="235">
        <v>2016</v>
      </c>
      <c r="G9" s="235">
        <v>2017</v>
      </c>
      <c r="H9" s="235">
        <v>2018</v>
      </c>
      <c r="I9" s="235">
        <v>2019</v>
      </c>
      <c r="J9" s="235">
        <v>2020</v>
      </c>
      <c r="K9" s="235">
        <v>2021</v>
      </c>
      <c r="L9" s="235">
        <v>2022</v>
      </c>
      <c r="M9" s="235">
        <v>2023</v>
      </c>
      <c r="N9" s="235">
        <v>2024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173" t="s">
        <v>43</v>
      </c>
      <c r="B10" s="160" t="s">
        <v>44</v>
      </c>
      <c r="C10" s="3">
        <v>12.9</v>
      </c>
      <c r="D10" s="3">
        <v>12.5</v>
      </c>
      <c r="E10" s="3">
        <v>14.5</v>
      </c>
      <c r="F10" s="3">
        <v>10</v>
      </c>
      <c r="G10" s="3">
        <v>11.7</v>
      </c>
      <c r="H10" s="3">
        <v>11.1</v>
      </c>
      <c r="I10" s="3">
        <v>11.1</v>
      </c>
      <c r="J10" s="3">
        <v>5.2</v>
      </c>
      <c r="K10" s="3">
        <v>8.5</v>
      </c>
      <c r="L10" s="3">
        <v>28.5</v>
      </c>
      <c r="M10" s="3">
        <v>25.8</v>
      </c>
      <c r="N10" s="3">
        <v>16.3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173" t="s">
        <v>45</v>
      </c>
      <c r="B11" s="58" t="s">
        <v>722</v>
      </c>
      <c r="C11" s="60">
        <v>2.3910025167785229</v>
      </c>
      <c r="D11" s="60">
        <v>2.5010486577181208</v>
      </c>
      <c r="E11" s="60">
        <v>6.4727139261744959</v>
      </c>
      <c r="F11" s="60">
        <v>4.5552432885906038</v>
      </c>
      <c r="G11" s="60">
        <v>5.4556208053691266</v>
      </c>
      <c r="H11" s="60">
        <v>5.058787751677853</v>
      </c>
      <c r="I11" s="60">
        <v>4.6085989932885907</v>
      </c>
      <c r="J11" s="60">
        <v>1.4172609060402683</v>
      </c>
      <c r="K11" s="60">
        <v>1.367239932885906</v>
      </c>
      <c r="L11" s="60">
        <v>12.165100671140941</v>
      </c>
      <c r="M11" s="3">
        <v>9.19</v>
      </c>
      <c r="N11" s="3">
        <v>5.27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58" t="s">
        <v>46</v>
      </c>
      <c r="C12" s="3">
        <v>7.09</v>
      </c>
      <c r="D12" s="3">
        <v>8.94</v>
      </c>
      <c r="E12" s="3">
        <v>9.39</v>
      </c>
      <c r="F12" s="3">
        <v>6.26</v>
      </c>
      <c r="G12" s="3">
        <v>8.25</v>
      </c>
      <c r="H12" s="3">
        <v>10.32</v>
      </c>
      <c r="I12" s="3">
        <v>9.33</v>
      </c>
      <c r="J12" s="3">
        <v>2.17</v>
      </c>
      <c r="K12" s="3">
        <v>7.48</v>
      </c>
      <c r="L12" s="3">
        <v>21.29</v>
      </c>
      <c r="M12" s="3">
        <v>14.61</v>
      </c>
      <c r="N12" s="3">
        <v>8.85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19" thickBot="1">
      <c r="A13" s="3"/>
      <c r="B13" s="58" t="s">
        <v>47</v>
      </c>
      <c r="C13" s="3"/>
      <c r="D13" s="3"/>
      <c r="E13" s="3"/>
      <c r="F13" s="3"/>
      <c r="G13" s="3">
        <v>6.91</v>
      </c>
      <c r="H13" s="3">
        <v>7.79</v>
      </c>
      <c r="I13" s="3">
        <v>6.37</v>
      </c>
      <c r="J13" s="3">
        <v>2.12</v>
      </c>
      <c r="K13" s="3">
        <v>4.79</v>
      </c>
      <c r="L13" s="3">
        <v>18.03</v>
      </c>
      <c r="M13" s="3">
        <v>12.45</v>
      </c>
      <c r="N13" s="3">
        <v>7.74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9" thickBot="1">
      <c r="A14" s="3"/>
      <c r="B14" s="240" t="s">
        <v>48</v>
      </c>
      <c r="C14" s="60">
        <v>7.4603341722595076</v>
      </c>
      <c r="D14" s="60">
        <v>7.9803495525727071</v>
      </c>
      <c r="E14" s="60">
        <v>10.120904642058166</v>
      </c>
      <c r="F14" s="60">
        <v>6.9384144295302006</v>
      </c>
      <c r="G14" s="60">
        <v>8.0789052013422804</v>
      </c>
      <c r="H14" s="60">
        <v>8.5671969379194639</v>
      </c>
      <c r="I14" s="60">
        <v>7.8521497483221472</v>
      </c>
      <c r="J14" s="60">
        <v>2.7268152265100669</v>
      </c>
      <c r="K14" s="60">
        <v>5.5343099832214762</v>
      </c>
      <c r="L14" s="60">
        <v>19.996275167785235</v>
      </c>
      <c r="M14" s="60">
        <v>15.512499999999999</v>
      </c>
      <c r="N14" s="60">
        <v>9.5399999999999991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4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234" t="s">
        <v>50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9" thickBot="1">
      <c r="A20" s="3"/>
      <c r="B20" s="236" t="s">
        <v>51</v>
      </c>
      <c r="C20" s="235">
        <v>2010</v>
      </c>
      <c r="D20" s="235">
        <v>2011</v>
      </c>
      <c r="E20" s="235">
        <v>2012</v>
      </c>
      <c r="F20" s="235">
        <v>2013</v>
      </c>
      <c r="G20" s="235">
        <v>2014</v>
      </c>
      <c r="H20" s="235">
        <v>2015</v>
      </c>
      <c r="I20" s="235">
        <v>2016</v>
      </c>
      <c r="J20" s="235">
        <v>2017</v>
      </c>
      <c r="K20" s="235">
        <v>2018</v>
      </c>
      <c r="L20" s="235">
        <v>2019</v>
      </c>
      <c r="M20" s="235">
        <v>2020</v>
      </c>
      <c r="N20" s="235">
        <v>2021</v>
      </c>
      <c r="O20" s="235">
        <v>2022</v>
      </c>
      <c r="P20" s="235">
        <v>2023</v>
      </c>
      <c r="Q20" s="235">
        <v>2024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4" t="s">
        <v>630</v>
      </c>
      <c r="B21" s="56" t="s">
        <v>52</v>
      </c>
      <c r="C21" s="3">
        <v>86.1</v>
      </c>
      <c r="D21" s="3">
        <v>86.8</v>
      </c>
      <c r="E21" s="3">
        <v>77</v>
      </c>
      <c r="F21" s="3">
        <v>72.3</v>
      </c>
      <c r="G21" s="3">
        <v>65.400000000000006</v>
      </c>
      <c r="H21" s="3">
        <v>65.400000000000006</v>
      </c>
      <c r="I21" s="3">
        <v>61.1</v>
      </c>
      <c r="J21" s="3">
        <v>61.1</v>
      </c>
      <c r="K21" s="3">
        <v>61.1</v>
      </c>
      <c r="L21" s="57">
        <v>60.097854865771808</v>
      </c>
      <c r="M21" s="3">
        <v>61.1</v>
      </c>
      <c r="N21" s="3">
        <v>60.1</v>
      </c>
      <c r="O21" s="3">
        <v>60.49</v>
      </c>
      <c r="P21" s="3">
        <v>60.7</v>
      </c>
      <c r="Q21" s="3">
        <v>60.7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9" thickBot="1">
      <c r="A22" s="173" t="s">
        <v>53</v>
      </c>
      <c r="B22" s="58" t="s">
        <v>54</v>
      </c>
      <c r="C22" s="57">
        <v>73.542843634658098</v>
      </c>
      <c r="D22" s="57">
        <v>75.080275328526</v>
      </c>
      <c r="E22" s="57">
        <v>71.839108241761394</v>
      </c>
      <c r="F22" s="57">
        <v>65.971893926986198</v>
      </c>
      <c r="G22" s="57">
        <v>61.062548761388541</v>
      </c>
      <c r="H22" s="57">
        <v>61.390815102293622</v>
      </c>
      <c r="I22" s="57">
        <v>60.39544210490844</v>
      </c>
      <c r="J22" s="57">
        <v>60.256599999999999</v>
      </c>
      <c r="K22" s="57">
        <v>58.697259999999993</v>
      </c>
      <c r="L22" s="57">
        <v>59.139589999999998</v>
      </c>
      <c r="M22" s="57">
        <v>48.232610000000001</v>
      </c>
      <c r="N22" s="57">
        <v>48.784410000000001</v>
      </c>
      <c r="O22" s="57">
        <v>54.803640000000009</v>
      </c>
      <c r="P22" s="57">
        <v>50.997090000000007</v>
      </c>
      <c r="Q22" s="57">
        <v>51.610570000000003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19" thickBot="1">
      <c r="A23" s="3"/>
      <c r="B23" s="240" t="s">
        <v>55</v>
      </c>
      <c r="C23" s="161">
        <v>0.85415613977535543</v>
      </c>
      <c r="D23" s="161">
        <v>0.8649801305129724</v>
      </c>
      <c r="E23" s="161">
        <v>0.93297543171118691</v>
      </c>
      <c r="F23" s="161">
        <v>0.91247432817408303</v>
      </c>
      <c r="G23" s="161">
        <v>0.93367811561756175</v>
      </c>
      <c r="H23" s="161">
        <v>0.93869747862834274</v>
      </c>
      <c r="I23" s="161">
        <v>0.98846877422108737</v>
      </c>
      <c r="J23" s="161">
        <v>0.98619639934533543</v>
      </c>
      <c r="K23" s="161">
        <v>0.96067528641571176</v>
      </c>
      <c r="L23" s="161">
        <v>0.98405492395839933</v>
      </c>
      <c r="M23" s="161">
        <v>0.78940441898527003</v>
      </c>
      <c r="N23" s="161">
        <v>0.81172063227953406</v>
      </c>
      <c r="O23" s="161">
        <v>0.90599504050256252</v>
      </c>
      <c r="P23" s="161">
        <v>0.8401497528830314</v>
      </c>
      <c r="Q23" s="161">
        <v>0.85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3" t="s">
        <v>56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3"/>
      <c r="B28" s="54" t="s">
        <v>57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9" thickBot="1">
      <c r="A29" s="173" t="s">
        <v>58</v>
      </c>
      <c r="B29" s="7" t="s">
        <v>59</v>
      </c>
      <c r="C29" s="55">
        <v>2013</v>
      </c>
      <c r="D29" s="55">
        <v>2014</v>
      </c>
      <c r="E29" s="55">
        <v>2015</v>
      </c>
      <c r="F29" s="55">
        <v>2016</v>
      </c>
      <c r="G29" s="55">
        <v>2017</v>
      </c>
      <c r="H29" s="55">
        <v>2018</v>
      </c>
      <c r="I29" s="55">
        <v>2019</v>
      </c>
      <c r="J29" s="55">
        <v>2020</v>
      </c>
      <c r="K29" s="55">
        <v>2021</v>
      </c>
      <c r="L29" s="55">
        <v>2022</v>
      </c>
      <c r="M29" s="55">
        <v>2023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173" t="s">
        <v>60</v>
      </c>
      <c r="B30" s="62" t="s">
        <v>61</v>
      </c>
      <c r="C30" s="241">
        <v>4680.96</v>
      </c>
      <c r="D30" s="241">
        <v>4872.79</v>
      </c>
      <c r="E30" s="241">
        <v>4532.3</v>
      </c>
      <c r="F30" s="241">
        <v>4400.6400000000003</v>
      </c>
      <c r="G30" s="241">
        <v>4334.49</v>
      </c>
      <c r="H30" s="241">
        <v>4374.7163</v>
      </c>
      <c r="I30" s="241">
        <v>4539.6328999999996</v>
      </c>
      <c r="J30" s="241">
        <v>4645.9530000000004</v>
      </c>
      <c r="K30" s="241">
        <v>3403</v>
      </c>
      <c r="L30" s="241">
        <v>3456</v>
      </c>
      <c r="M30" s="241">
        <v>3304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62" t="s">
        <v>62</v>
      </c>
      <c r="C31" s="242">
        <v>1151.19</v>
      </c>
      <c r="D31" s="242">
        <v>1201.33</v>
      </c>
      <c r="E31" s="242">
        <v>1012.29</v>
      </c>
      <c r="F31" s="242">
        <v>1025.1600000000001</v>
      </c>
      <c r="G31" s="242">
        <v>2084.12</v>
      </c>
      <c r="H31" s="242">
        <v>2114.4299999999998</v>
      </c>
      <c r="I31" s="242">
        <v>2677.78</v>
      </c>
      <c r="J31" s="242">
        <v>2409.98</v>
      </c>
      <c r="K31" s="242">
        <v>2750</v>
      </c>
      <c r="L31" s="242">
        <v>2638</v>
      </c>
      <c r="M31" s="242">
        <v>2622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9" thickBot="1">
      <c r="A32" s="3"/>
      <c r="B32" s="7" t="s">
        <v>63</v>
      </c>
      <c r="C32" s="243">
        <v>3971.9</v>
      </c>
      <c r="D32" s="243">
        <v>3379.98</v>
      </c>
      <c r="E32" s="243">
        <v>3545.61</v>
      </c>
      <c r="F32" s="243">
        <v>3570.84</v>
      </c>
      <c r="G32" s="243">
        <v>3578.85</v>
      </c>
      <c r="H32" s="243">
        <v>3546.19</v>
      </c>
      <c r="I32" s="243">
        <v>3512.3</v>
      </c>
      <c r="J32" s="243">
        <v>2754.42</v>
      </c>
      <c r="K32" s="243">
        <v>2741</v>
      </c>
      <c r="L32" s="243">
        <v>3064</v>
      </c>
      <c r="M32" s="243">
        <v>3110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244" t="s">
        <v>64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234" t="s">
        <v>65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9" thickBot="1">
      <c r="A38" s="173" t="s">
        <v>66</v>
      </c>
      <c r="B38" s="236" t="s">
        <v>67</v>
      </c>
      <c r="C38" s="235">
        <v>2011</v>
      </c>
      <c r="D38" s="235">
        <v>2012</v>
      </c>
      <c r="E38" s="235">
        <v>2013</v>
      </c>
      <c r="F38" s="235">
        <v>2014</v>
      </c>
      <c r="G38" s="235">
        <v>2015</v>
      </c>
      <c r="H38" s="235">
        <v>2016</v>
      </c>
      <c r="I38" s="235">
        <v>2017</v>
      </c>
      <c r="J38" s="235">
        <v>2018</v>
      </c>
      <c r="K38" s="235">
        <v>2019</v>
      </c>
      <c r="L38" s="235">
        <v>2020</v>
      </c>
      <c r="M38" s="235">
        <v>2021</v>
      </c>
      <c r="N38" s="235">
        <v>2022</v>
      </c>
      <c r="O38" s="235">
        <v>2023</v>
      </c>
      <c r="P38" s="235" t="s">
        <v>631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238" t="s">
        <v>68</v>
      </c>
      <c r="C39" s="192">
        <v>18.822760000000002</v>
      </c>
      <c r="D39" s="192">
        <v>18.650279999999999</v>
      </c>
      <c r="E39" s="192">
        <v>17.690999999999999</v>
      </c>
      <c r="F39" s="192">
        <v>15.709</v>
      </c>
      <c r="G39" s="192">
        <v>16.893000000000001</v>
      </c>
      <c r="H39" s="192">
        <v>17.343</v>
      </c>
      <c r="I39" s="192">
        <v>17.417000000000002</v>
      </c>
      <c r="J39" s="192">
        <v>16.575389999999999</v>
      </c>
      <c r="K39" s="192">
        <v>16.487740000000002</v>
      </c>
      <c r="L39" s="192">
        <v>13.15461</v>
      </c>
      <c r="M39" s="192">
        <v>14.35347</v>
      </c>
      <c r="N39" s="192">
        <v>15.761700000000001</v>
      </c>
      <c r="O39" s="60">
        <v>15.421130000000002</v>
      </c>
      <c r="P39" s="60">
        <v>15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238" t="s">
        <v>69</v>
      </c>
      <c r="C40" s="192">
        <v>16.800689999999999</v>
      </c>
      <c r="D40" s="192">
        <v>15.77158</v>
      </c>
      <c r="E40" s="192">
        <v>14.831</v>
      </c>
      <c r="F40" s="192">
        <v>13.726000000000001</v>
      </c>
      <c r="G40" s="192">
        <v>13.483000000000001</v>
      </c>
      <c r="H40" s="192">
        <v>13.523999999999999</v>
      </c>
      <c r="I40" s="192">
        <v>13.425000000000001</v>
      </c>
      <c r="J40" s="192">
        <v>12.599320000000002</v>
      </c>
      <c r="K40" s="192">
        <v>13.292149999999999</v>
      </c>
      <c r="L40" s="192">
        <v>12.490440000000001</v>
      </c>
      <c r="M40" s="192">
        <v>11.934880000000001</v>
      </c>
      <c r="N40" s="192">
        <v>13.585470000000001</v>
      </c>
      <c r="O40" s="60">
        <v>12.30711</v>
      </c>
      <c r="P40" s="60">
        <v>12.46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238" t="s">
        <v>70</v>
      </c>
      <c r="C41" s="192">
        <v>8.6834599999999984</v>
      </c>
      <c r="D41" s="192">
        <v>8.9405900000000003</v>
      </c>
      <c r="E41" s="192">
        <v>8.1940000000000008</v>
      </c>
      <c r="F41" s="192">
        <v>8.0489999999999995</v>
      </c>
      <c r="G41" s="192">
        <v>7.2039999999999997</v>
      </c>
      <c r="H41" s="192">
        <v>6.9820000000000002</v>
      </c>
      <c r="I41" s="192">
        <v>6.8769999999999998</v>
      </c>
      <c r="J41" s="192">
        <v>7.4436099999999996</v>
      </c>
      <c r="K41" s="192">
        <v>7.2358800000000008</v>
      </c>
      <c r="L41" s="192">
        <v>5.7979799999999999</v>
      </c>
      <c r="M41" s="192">
        <v>5.9334499999999997</v>
      </c>
      <c r="N41" s="192">
        <v>6.0425199999999997</v>
      </c>
      <c r="O41" s="60">
        <v>4.8143799999999999</v>
      </c>
      <c r="P41" s="60">
        <v>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238" t="s">
        <v>71</v>
      </c>
      <c r="C42" s="192">
        <v>6.4114400000000007</v>
      </c>
      <c r="D42" s="192">
        <v>5.7753199999999989</v>
      </c>
      <c r="E42" s="192">
        <v>4.5270000000000001</v>
      </c>
      <c r="F42" s="192">
        <v>4.6349999999999998</v>
      </c>
      <c r="G42" s="192">
        <v>4.9729999999999999</v>
      </c>
      <c r="H42" s="192">
        <v>4.3920000000000003</v>
      </c>
      <c r="I42" s="192">
        <v>5.0309999999999997</v>
      </c>
      <c r="J42" s="192">
        <v>5.1289400000000009</v>
      </c>
      <c r="K42" s="192">
        <v>5.1853299999999996</v>
      </c>
      <c r="L42" s="192">
        <v>1.9427800000000002</v>
      </c>
      <c r="M42" s="192">
        <v>1.8337600000000001</v>
      </c>
      <c r="N42" s="192">
        <v>3.4898000000000002</v>
      </c>
      <c r="O42" s="60">
        <v>3.3146399999999998</v>
      </c>
      <c r="P42" s="60">
        <v>3.44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238" t="s">
        <v>72</v>
      </c>
      <c r="C43" s="192">
        <v>7.9071999999999987</v>
      </c>
      <c r="D43" s="192">
        <v>7.5037000000000003</v>
      </c>
      <c r="E43" s="192">
        <v>6.5730000000000004</v>
      </c>
      <c r="F43" s="192">
        <v>5.4089999999999998</v>
      </c>
      <c r="G43" s="192">
        <v>5.0940000000000003</v>
      </c>
      <c r="H43" s="192">
        <v>4.3289999999999997</v>
      </c>
      <c r="I43" s="192">
        <v>3.8929999999999998</v>
      </c>
      <c r="J43" s="192">
        <v>3.2328399999999999</v>
      </c>
      <c r="K43" s="192">
        <v>3.0157099999999999</v>
      </c>
      <c r="L43" s="192">
        <v>3.1674400000000005</v>
      </c>
      <c r="M43" s="192">
        <v>3.0682799999999997</v>
      </c>
      <c r="N43" s="192">
        <v>3.4089999999999998</v>
      </c>
      <c r="O43" s="60">
        <v>3.0216000000000003</v>
      </c>
      <c r="P43" s="60">
        <v>3.44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238" t="s">
        <v>73</v>
      </c>
      <c r="C44" s="192">
        <v>7.5727999999999991</v>
      </c>
      <c r="D44" s="192">
        <v>6.75448</v>
      </c>
      <c r="E44" s="192">
        <v>6.64</v>
      </c>
      <c r="F44" s="192">
        <v>6.2960000000000003</v>
      </c>
      <c r="G44" s="192">
        <v>6.64</v>
      </c>
      <c r="H44" s="192">
        <v>6.9240000000000004</v>
      </c>
      <c r="I44" s="192">
        <v>6.9820000000000002</v>
      </c>
      <c r="J44" s="192">
        <v>6.4468799999999993</v>
      </c>
      <c r="K44" s="192">
        <v>6.14581</v>
      </c>
      <c r="L44" s="192">
        <v>5.4958099999999996</v>
      </c>
      <c r="M44" s="192">
        <v>5.1782700000000004</v>
      </c>
      <c r="N44" s="192">
        <v>5.1959999999999997</v>
      </c>
      <c r="O44" s="60">
        <v>4.7394399999999992</v>
      </c>
      <c r="P44" s="60">
        <v>4.59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238" t="s">
        <v>74</v>
      </c>
      <c r="C45" s="192">
        <v>2.3771199999999997</v>
      </c>
      <c r="D45" s="192">
        <v>2.2675300000000003</v>
      </c>
      <c r="E45" s="192">
        <v>2.706</v>
      </c>
      <c r="F45" s="192">
        <v>2.093</v>
      </c>
      <c r="G45" s="192">
        <v>2.032</v>
      </c>
      <c r="H45" s="192">
        <v>2.0489999999999999</v>
      </c>
      <c r="I45" s="192">
        <v>2.0470000000000002</v>
      </c>
      <c r="J45" s="192">
        <v>2.0526399999999998</v>
      </c>
      <c r="K45" s="192">
        <v>2.0572300000000001</v>
      </c>
      <c r="L45" s="192">
        <v>1.9026100000000001</v>
      </c>
      <c r="M45" s="192">
        <v>1.7344200000000001</v>
      </c>
      <c r="N45" s="192">
        <v>2.0424300000000004</v>
      </c>
      <c r="O45" s="60">
        <v>2.2317200000000001</v>
      </c>
      <c r="P45" s="60">
        <v>2.23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238" t="s">
        <v>75</v>
      </c>
      <c r="C46" s="192">
        <v>8.3867899999999995</v>
      </c>
      <c r="D46" s="192">
        <v>7.9487399999999999</v>
      </c>
      <c r="E46" s="192">
        <v>6.4560000000000004</v>
      </c>
      <c r="F46" s="192">
        <v>6.7290000000000001</v>
      </c>
      <c r="G46" s="192">
        <v>6.9630000000000001</v>
      </c>
      <c r="H46" s="192">
        <v>7.0110000000000001</v>
      </c>
      <c r="I46" s="192">
        <v>6.7949999999999999</v>
      </c>
      <c r="J46" s="192">
        <v>6.8638500000000002</v>
      </c>
      <c r="K46" s="192">
        <v>7.3707999999999991</v>
      </c>
      <c r="L46" s="192">
        <v>6.55403</v>
      </c>
      <c r="M46" s="192">
        <v>5.8389899999999999</v>
      </c>
      <c r="N46" s="192">
        <v>5.8660100000000002</v>
      </c>
      <c r="O46" s="60">
        <v>5.5989700000000004</v>
      </c>
      <c r="P46" s="60">
        <v>5.83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9" thickBot="1">
      <c r="A47" s="3"/>
      <c r="B47" s="236" t="s">
        <v>76</v>
      </c>
      <c r="C47" s="192">
        <v>76.962260000000001</v>
      </c>
      <c r="D47" s="192">
        <v>73.612219999999994</v>
      </c>
      <c r="E47" s="192">
        <v>67.618000000000009</v>
      </c>
      <c r="F47" s="192">
        <v>62.646000000000001</v>
      </c>
      <c r="G47" s="192">
        <v>63.282000000000004</v>
      </c>
      <c r="H47" s="192">
        <v>62.554000000000002</v>
      </c>
      <c r="I47" s="192">
        <v>62.466999999999999</v>
      </c>
      <c r="J47" s="192">
        <v>60.343469999999996</v>
      </c>
      <c r="K47" s="192">
        <v>60.790649999999999</v>
      </c>
      <c r="L47" s="192">
        <v>50.505699999999997</v>
      </c>
      <c r="M47" s="192">
        <v>49.875520000000002</v>
      </c>
      <c r="N47" s="192">
        <v>55.392930000000007</v>
      </c>
      <c r="O47" s="60">
        <v>51.448990000000002</v>
      </c>
      <c r="P47" s="60">
        <v>51.99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3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6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3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6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3" t="s">
        <v>632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60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9" thickBot="1">
      <c r="A51" s="3"/>
      <c r="B51" s="3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6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64"/>
      <c r="B52" s="234" t="s">
        <v>635</v>
      </c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192"/>
      <c r="N52" s="192"/>
      <c r="O52" s="6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9" thickBot="1">
      <c r="A53" s="64"/>
      <c r="B53" s="236" t="s">
        <v>636</v>
      </c>
      <c r="C53" s="235">
        <v>2015</v>
      </c>
      <c r="D53" s="235">
        <v>2016</v>
      </c>
      <c r="E53" s="235">
        <v>2017</v>
      </c>
      <c r="F53" s="235">
        <v>2018</v>
      </c>
      <c r="G53" s="235">
        <v>2019</v>
      </c>
      <c r="H53" s="235">
        <v>2020</v>
      </c>
      <c r="I53" s="235">
        <v>2021</v>
      </c>
      <c r="J53" s="235">
        <v>2022</v>
      </c>
      <c r="K53" s="235">
        <v>2023</v>
      </c>
      <c r="L53" s="235">
        <v>2024</v>
      </c>
      <c r="M53" s="192"/>
      <c r="N53" s="192"/>
      <c r="O53" s="6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53" t="s">
        <v>718</v>
      </c>
      <c r="B54" s="125" t="s">
        <v>633</v>
      </c>
      <c r="C54" s="245">
        <v>1.3782000000000001</v>
      </c>
      <c r="D54" s="245">
        <v>1.2233000000000001</v>
      </c>
      <c r="E54" s="245">
        <v>1.1413</v>
      </c>
      <c r="F54" s="245">
        <v>1.1305000000000001</v>
      </c>
      <c r="G54" s="245">
        <v>1.1405000000000001</v>
      </c>
      <c r="H54" s="245">
        <v>1.125</v>
      </c>
      <c r="I54" s="245">
        <v>1.1633</v>
      </c>
      <c r="J54" s="245">
        <v>1.1732</v>
      </c>
      <c r="K54" s="245">
        <v>1.1499999999999999</v>
      </c>
      <c r="L54" s="245">
        <v>1.1815</v>
      </c>
      <c r="M54" s="192"/>
      <c r="N54" s="192"/>
      <c r="O54" s="60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9" thickBot="1">
      <c r="A55" s="53" t="s">
        <v>718</v>
      </c>
      <c r="B55" s="113" t="s">
        <v>634</v>
      </c>
      <c r="C55" s="245">
        <v>1.5286</v>
      </c>
      <c r="D55" s="245">
        <v>1.3542000000000001</v>
      </c>
      <c r="E55" s="245">
        <v>1.2887999999999999</v>
      </c>
      <c r="F55" s="245">
        <v>1.335</v>
      </c>
      <c r="G55" s="245">
        <v>1.2766</v>
      </c>
      <c r="H55" s="245">
        <v>1.2837000000000001</v>
      </c>
      <c r="I55" s="245">
        <v>1.3756999999999999</v>
      </c>
      <c r="J55" s="245">
        <v>1.2362</v>
      </c>
      <c r="K55" s="245">
        <v>1.2434000000000001</v>
      </c>
      <c r="L55" s="245">
        <v>1.2783</v>
      </c>
      <c r="M55" s="192"/>
      <c r="N55" s="192"/>
      <c r="O55" s="60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3" t="s">
        <v>637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9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234" t="s">
        <v>637</v>
      </c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9" thickBot="1">
      <c r="A61" s="3"/>
      <c r="B61" s="236" t="s">
        <v>640</v>
      </c>
      <c r="C61" s="235">
        <v>2015</v>
      </c>
      <c r="D61" s="235">
        <v>2016</v>
      </c>
      <c r="E61" s="235">
        <v>2017</v>
      </c>
      <c r="F61" s="235">
        <v>2018</v>
      </c>
      <c r="G61" s="235">
        <v>2019</v>
      </c>
      <c r="H61" s="235">
        <v>2020</v>
      </c>
      <c r="I61" s="235">
        <v>2021</v>
      </c>
      <c r="J61" s="235">
        <v>2022</v>
      </c>
      <c r="K61" s="235">
        <v>2023</v>
      </c>
      <c r="L61" s="235">
        <v>2024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53" t="s">
        <v>604</v>
      </c>
      <c r="B62" s="111" t="s">
        <v>197</v>
      </c>
      <c r="C62" s="246">
        <v>17.5</v>
      </c>
      <c r="D62" s="246">
        <v>13.8</v>
      </c>
      <c r="E62" s="246">
        <v>14.8</v>
      </c>
      <c r="F62" s="246">
        <v>18.3</v>
      </c>
      <c r="G62" s="246">
        <v>16.100000000000001</v>
      </c>
      <c r="H62" s="246">
        <v>14.2</v>
      </c>
      <c r="I62" s="246">
        <v>24.7</v>
      </c>
      <c r="J62" s="246">
        <v>50.3</v>
      </c>
      <c r="K62" s="246">
        <v>50.2</v>
      </c>
      <c r="L62" s="246">
        <v>45.9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53" t="s">
        <v>719</v>
      </c>
      <c r="B63" s="111" t="s">
        <v>638</v>
      </c>
      <c r="C63" s="246">
        <v>37.4</v>
      </c>
      <c r="D63" s="246">
        <v>27.2</v>
      </c>
      <c r="E63" s="246">
        <v>24.9</v>
      </c>
      <c r="F63" s="246">
        <v>26.6</v>
      </c>
      <c r="G63" s="246">
        <v>26.3</v>
      </c>
      <c r="H63" s="246">
        <v>21.6</v>
      </c>
      <c r="I63" s="246">
        <v>34.1</v>
      </c>
      <c r="J63" s="246">
        <v>82.3</v>
      </c>
      <c r="K63" s="246">
        <v>71.099999999999994</v>
      </c>
      <c r="L63" s="246">
        <v>54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9" thickBot="1">
      <c r="A64" s="247" t="s">
        <v>715</v>
      </c>
      <c r="B64" s="113" t="s">
        <v>639</v>
      </c>
      <c r="C64" s="246">
        <v>14.6</v>
      </c>
      <c r="D64" s="246">
        <v>11.8</v>
      </c>
      <c r="E64" s="246">
        <v>13.9</v>
      </c>
      <c r="F64" s="246">
        <v>15</v>
      </c>
      <c r="G64" s="246">
        <v>12.1</v>
      </c>
      <c r="H64" s="246">
        <v>9.8000000000000007</v>
      </c>
      <c r="I64" s="246">
        <v>22</v>
      </c>
      <c r="J64" s="246">
        <v>26.9</v>
      </c>
      <c r="K64" s="246">
        <v>10.1</v>
      </c>
      <c r="L64" s="246">
        <v>9.9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6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6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64"/>
      <c r="B67" s="3" t="s">
        <v>641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9" thickBo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234" t="s">
        <v>641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9" thickBot="1">
      <c r="A70" s="3"/>
      <c r="B70" s="236" t="s">
        <v>640</v>
      </c>
      <c r="C70" s="235">
        <v>2015</v>
      </c>
      <c r="D70" s="235">
        <v>2016</v>
      </c>
      <c r="E70" s="235">
        <v>2017</v>
      </c>
      <c r="F70" s="235">
        <v>2018</v>
      </c>
      <c r="G70" s="235">
        <v>2019</v>
      </c>
      <c r="H70" s="235">
        <v>2020</v>
      </c>
      <c r="I70" s="235">
        <v>2021</v>
      </c>
      <c r="J70" s="235">
        <v>2022</v>
      </c>
      <c r="K70" s="235">
        <v>2023</v>
      </c>
      <c r="L70" s="235">
        <v>2024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53" t="s">
        <v>604</v>
      </c>
      <c r="B71" s="111" t="s">
        <v>197</v>
      </c>
      <c r="C71" s="246">
        <v>90.6</v>
      </c>
      <c r="D71" s="246">
        <v>90.7</v>
      </c>
      <c r="E71" s="246">
        <v>89.6</v>
      </c>
      <c r="F71" s="246">
        <v>95.8</v>
      </c>
      <c r="G71" s="246">
        <v>107.7</v>
      </c>
      <c r="H71" s="246">
        <v>118.8</v>
      </c>
      <c r="I71" s="246">
        <v>134.80000000000001</v>
      </c>
      <c r="J71" s="246">
        <v>191.3</v>
      </c>
      <c r="K71" s="246">
        <v>216.8</v>
      </c>
      <c r="L71" s="246">
        <v>217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53" t="s">
        <v>719</v>
      </c>
      <c r="B72" s="111" t="s">
        <v>638</v>
      </c>
      <c r="C72" s="246">
        <v>86.6</v>
      </c>
      <c r="D72" s="246">
        <v>69.5</v>
      </c>
      <c r="E72" s="246">
        <v>62.4</v>
      </c>
      <c r="F72" s="246">
        <v>64.599999999999994</v>
      </c>
      <c r="G72" s="246">
        <v>61.2</v>
      </c>
      <c r="H72" s="246">
        <v>53.8</v>
      </c>
      <c r="I72" s="246">
        <v>91.5</v>
      </c>
      <c r="J72" s="246">
        <v>201.3</v>
      </c>
      <c r="K72" s="246">
        <v>149.9</v>
      </c>
      <c r="L72" s="246">
        <v>122.5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9" thickBot="1">
      <c r="A73" s="247" t="s">
        <v>715</v>
      </c>
      <c r="B73" s="113" t="s">
        <v>639</v>
      </c>
      <c r="C73" s="246">
        <v>85.4</v>
      </c>
      <c r="D73" s="246">
        <v>72.2</v>
      </c>
      <c r="E73" s="246">
        <v>69</v>
      </c>
      <c r="F73" s="246">
        <v>72</v>
      </c>
      <c r="G73" s="246">
        <v>69.599999999999994</v>
      </c>
      <c r="H73" s="246">
        <v>65.099999999999994</v>
      </c>
      <c r="I73" s="246">
        <v>84.2</v>
      </c>
      <c r="J73" s="246">
        <v>88.1</v>
      </c>
      <c r="K73" s="246">
        <v>82.1</v>
      </c>
      <c r="L73" s="246">
        <v>80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3" t="s">
        <v>642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9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234" t="s">
        <v>642</v>
      </c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9" thickBot="1">
      <c r="A79" s="53" t="s">
        <v>716</v>
      </c>
      <c r="B79" s="236" t="s">
        <v>643</v>
      </c>
      <c r="C79" s="235">
        <v>2015</v>
      </c>
      <c r="D79" s="235">
        <v>2016</v>
      </c>
      <c r="E79" s="235">
        <v>2017</v>
      </c>
      <c r="F79" s="235">
        <v>2018</v>
      </c>
      <c r="G79" s="235">
        <v>2019</v>
      </c>
      <c r="H79" s="235">
        <v>2020</v>
      </c>
      <c r="I79" s="235">
        <v>2021</v>
      </c>
      <c r="J79" s="235">
        <v>2022</v>
      </c>
      <c r="K79" s="235">
        <v>2023</v>
      </c>
      <c r="L79" s="235">
        <v>2024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111" t="s">
        <v>197</v>
      </c>
      <c r="C80" s="246"/>
      <c r="D80" s="246"/>
      <c r="E80" s="246"/>
      <c r="F80" s="246"/>
      <c r="G80" s="246"/>
      <c r="H80" s="246"/>
      <c r="I80" s="246">
        <v>51.6</v>
      </c>
      <c r="J80" s="246">
        <v>75.5</v>
      </c>
      <c r="K80" s="246">
        <v>53.4</v>
      </c>
      <c r="L80" s="246">
        <v>37.200000000000003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111" t="s">
        <v>644</v>
      </c>
      <c r="C81" s="246">
        <v>10.5</v>
      </c>
      <c r="D81" s="246">
        <v>6.4</v>
      </c>
      <c r="E81" s="246">
        <v>6.6</v>
      </c>
      <c r="F81" s="246">
        <v>17.5</v>
      </c>
      <c r="G81" s="246">
        <v>28.2</v>
      </c>
      <c r="H81" s="246">
        <v>27.4</v>
      </c>
      <c r="I81" s="246">
        <v>63</v>
      </c>
      <c r="J81" s="246">
        <v>94.1</v>
      </c>
      <c r="K81" s="246">
        <v>96.1</v>
      </c>
      <c r="L81" s="246">
        <v>76.5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111" t="s">
        <v>375</v>
      </c>
      <c r="C82" s="246"/>
      <c r="D82" s="246"/>
      <c r="E82" s="246"/>
      <c r="F82" s="246"/>
      <c r="G82" s="246"/>
      <c r="H82" s="246"/>
      <c r="I82" s="246">
        <v>10</v>
      </c>
      <c r="J82" s="246">
        <v>10.7</v>
      </c>
      <c r="K82" s="246">
        <v>11.2</v>
      </c>
      <c r="L82" s="246">
        <v>16.3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9" thickBot="1">
      <c r="A83" s="3"/>
      <c r="B83" s="113" t="s">
        <v>645</v>
      </c>
      <c r="C83" s="246">
        <v>19</v>
      </c>
      <c r="D83" s="246">
        <v>17.2</v>
      </c>
      <c r="E83" s="246">
        <v>18.399999999999999</v>
      </c>
      <c r="F83" s="246">
        <v>19.899999999999999</v>
      </c>
      <c r="G83" s="246">
        <v>21.5</v>
      </c>
      <c r="H83" s="246">
        <v>21.9</v>
      </c>
      <c r="I83" s="246">
        <v>30.3</v>
      </c>
      <c r="J83" s="246">
        <v>35.200000000000003</v>
      </c>
      <c r="K83" s="246">
        <v>41.1</v>
      </c>
      <c r="L83" s="246">
        <v>45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</sheetData>
  <hyperlinks>
    <hyperlink ref="A11" r:id="rId1" display="Source: Total" xr:uid="{674FB557-6A03-0745-AD36-2DAB89842F0F}"/>
    <hyperlink ref="A10" r:id="rId2" xr:uid="{22CD2A3F-36A3-2247-B409-7FD9CEAC57C2}"/>
    <hyperlink ref="A8" r:id="rId3" display="Source: Shell Quaterly databook" xr:uid="{EA049203-7F3B-734C-82D8-16DD9DB1AEE0}"/>
    <hyperlink ref="A9" r:id="rId4" xr:uid="{FEE4845E-41A2-0B4C-A5B5-3BA39BB59F79}"/>
    <hyperlink ref="A22" r:id="rId5" xr:uid="{C387EA92-3D63-0643-A135-53FB23E3C6E5}"/>
    <hyperlink ref="A30" r:id="rId6" xr:uid="{E991BC34-8F5D-B641-B232-609F0A035D33}"/>
    <hyperlink ref="A29" r:id="rId7" xr:uid="{18A58BAC-193C-3544-9271-88A9C88F1767}"/>
    <hyperlink ref="A38" r:id="rId8" xr:uid="{925CF88E-3D08-0F44-B236-6AD19FFFFDCE}"/>
    <hyperlink ref="A62" r:id="rId9" xr:uid="{F42DB983-5E3B-BF49-9C58-2F831BA890F7}"/>
    <hyperlink ref="A63" r:id="rId10" xr:uid="{8F5F7A9A-F4FD-D748-B2F4-FCE696613D2C}"/>
    <hyperlink ref="A71" r:id="rId11" xr:uid="{6D00FFFF-5023-FF4F-B168-92F5167A44FF}"/>
    <hyperlink ref="A54" r:id="rId12" xr:uid="{132DDFA3-2A5C-A246-B5A4-4D5A31153C28}"/>
    <hyperlink ref="A55" r:id="rId13" xr:uid="{5E2A00A0-5B5D-1E4B-BEFF-652F89EFE3F2}"/>
    <hyperlink ref="A79" r:id="rId14" xr:uid="{9427DB2E-BD3C-8949-B4C8-77A808A454DC}"/>
    <hyperlink ref="A72" r:id="rId15" xr:uid="{42C0AE03-235A-BE40-B036-2B6B43A5A0A9}"/>
    <hyperlink ref="A73" r:id="rId16" xr:uid="{86484EC0-BAA8-B446-BB28-1A39CAD839D9}"/>
    <hyperlink ref="A64" r:id="rId17" xr:uid="{4D5D6E9E-E2A3-9343-A50A-039A00008EF6}"/>
  </hyperlinks>
  <pageMargins left="0.7" right="0.7" top="0.75" bottom="0.75" header="0.3" footer="0.3"/>
  <legacy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2B21-055C-EC48-88C4-0B30B0902DC0}">
  <dimension ref="A1:AZ500"/>
  <sheetViews>
    <sheetView workbookViewId="0">
      <pane xSplit="2" topLeftCell="C1" activePane="topRight" state="frozen"/>
      <selection pane="topRight" activeCell="A2" sqref="A1:XFD1048576"/>
    </sheetView>
  </sheetViews>
  <sheetFormatPr baseColWidth="10" defaultColWidth="11" defaultRowHeight="18"/>
  <cols>
    <col min="1" max="1" width="18.83203125" style="4" customWidth="1"/>
    <col min="2" max="2" width="32.5" style="4" customWidth="1"/>
    <col min="3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3" t="s">
        <v>78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 t="s">
        <v>79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3"/>
      <c r="B8" s="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3"/>
      <c r="B9" s="7" t="s">
        <v>80</v>
      </c>
      <c r="C9" s="55">
        <v>2014</v>
      </c>
      <c r="D9" s="55">
        <v>2015</v>
      </c>
      <c r="E9" s="55">
        <v>2016</v>
      </c>
      <c r="F9" s="55">
        <v>2017</v>
      </c>
      <c r="G9" s="55">
        <v>2018</v>
      </c>
      <c r="H9" s="55">
        <v>2019</v>
      </c>
      <c r="I9" s="55">
        <v>2020</v>
      </c>
      <c r="J9" s="55">
        <v>2021</v>
      </c>
      <c r="K9" s="55">
        <v>2022</v>
      </c>
      <c r="L9" s="55">
        <v>2023</v>
      </c>
      <c r="M9" s="55">
        <v>2024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56" t="s">
        <v>81</v>
      </c>
      <c r="C10" s="57">
        <v>0.34</v>
      </c>
      <c r="D10" s="57">
        <v>0.37</v>
      </c>
      <c r="E10" s="57">
        <v>0.09</v>
      </c>
      <c r="F10" s="57">
        <v>0.3</v>
      </c>
      <c r="G10" s="57">
        <v>0.23535080119531848</v>
      </c>
      <c r="H10" s="57">
        <v>0.41459879758056722</v>
      </c>
      <c r="I10" s="57">
        <v>6.6431101979048959E-2</v>
      </c>
      <c r="J10" s="57">
        <v>0.41562720899367406</v>
      </c>
      <c r="K10" s="57">
        <v>0.25826130124336805</v>
      </c>
      <c r="L10" s="57">
        <v>0.33</v>
      </c>
      <c r="M10" s="57">
        <v>0.24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58" t="s">
        <v>82</v>
      </c>
      <c r="C11" s="57">
        <v>0.62</v>
      </c>
      <c r="D11" s="57">
        <v>0.98</v>
      </c>
      <c r="E11" s="57">
        <v>0.52</v>
      </c>
      <c r="F11" s="57">
        <v>1.1984210802268012</v>
      </c>
      <c r="G11" s="57">
        <v>1.0355435252594014</v>
      </c>
      <c r="H11" s="57">
        <v>0.78313106209662708</v>
      </c>
      <c r="I11" s="57">
        <v>0.66431101979048957</v>
      </c>
      <c r="J11" s="57">
        <v>1.0390680224841853</v>
      </c>
      <c r="K11" s="57">
        <v>0.98139294472479854</v>
      </c>
      <c r="L11" s="57">
        <v>0.61</v>
      </c>
      <c r="M11" s="57">
        <v>1.18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19" thickBot="1">
      <c r="A12" s="3"/>
      <c r="B12" s="59" t="s">
        <v>76</v>
      </c>
      <c r="C12" s="57">
        <v>0.96</v>
      </c>
      <c r="D12" s="57">
        <v>1.35</v>
      </c>
      <c r="E12" s="57">
        <v>0.61</v>
      </c>
      <c r="F12" s="57">
        <v>1.4984210802268012</v>
      </c>
      <c r="G12" s="57">
        <v>1.2708943264547199</v>
      </c>
      <c r="H12" s="57">
        <v>1.1977298596771944</v>
      </c>
      <c r="I12" s="57">
        <v>0.73074212176953857</v>
      </c>
      <c r="J12" s="57">
        <v>1.4546952314778594</v>
      </c>
      <c r="K12" s="57">
        <v>1.2396542459681665</v>
      </c>
      <c r="L12" s="57">
        <v>0.94</v>
      </c>
      <c r="M12" s="57">
        <v>1.42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3" t="s">
        <v>83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9" thickBot="1">
      <c r="A18" s="3"/>
      <c r="B18" s="7"/>
      <c r="C18" s="55">
        <v>2014</v>
      </c>
      <c r="D18" s="55">
        <v>2015</v>
      </c>
      <c r="E18" s="55">
        <v>2016</v>
      </c>
      <c r="F18" s="55">
        <v>2017</v>
      </c>
      <c r="G18" s="55">
        <v>2018</v>
      </c>
      <c r="H18" s="55">
        <v>2019</v>
      </c>
      <c r="I18" s="55">
        <v>2020</v>
      </c>
      <c r="J18" s="55">
        <v>2021</v>
      </c>
      <c r="K18" s="55">
        <v>2022</v>
      </c>
      <c r="L18" s="55">
        <v>2023</v>
      </c>
      <c r="M18" s="55">
        <v>2024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56" t="s">
        <v>81</v>
      </c>
      <c r="C19" s="3">
        <v>6</v>
      </c>
      <c r="D19" s="3">
        <v>7</v>
      </c>
      <c r="E19" s="3">
        <v>2</v>
      </c>
      <c r="F19" s="3">
        <v>5</v>
      </c>
      <c r="G19" s="3">
        <v>5</v>
      </c>
      <c r="H19" s="3">
        <v>8</v>
      </c>
      <c r="I19" s="3">
        <v>1</v>
      </c>
      <c r="J19" s="3">
        <v>8</v>
      </c>
      <c r="K19" s="3">
        <v>5</v>
      </c>
      <c r="L19" s="3">
        <v>6</v>
      </c>
      <c r="M19" s="3">
        <v>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9" thickBot="1">
      <c r="A20" s="3"/>
      <c r="B20" s="50" t="s">
        <v>82</v>
      </c>
      <c r="C20" s="3">
        <v>12</v>
      </c>
      <c r="D20" s="3">
        <v>19</v>
      </c>
      <c r="E20" s="3">
        <v>10</v>
      </c>
      <c r="F20" s="3">
        <v>23</v>
      </c>
      <c r="G20" s="3">
        <v>22</v>
      </c>
      <c r="H20" s="3">
        <v>17</v>
      </c>
      <c r="I20" s="3">
        <v>9</v>
      </c>
      <c r="J20" s="3">
        <v>18</v>
      </c>
      <c r="K20" s="3">
        <v>16</v>
      </c>
      <c r="L20" s="3">
        <v>11</v>
      </c>
      <c r="M20" s="3">
        <v>25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3" t="s">
        <v>84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7"/>
      <c r="C26" s="55">
        <v>2014</v>
      </c>
      <c r="D26" s="55">
        <v>2015</v>
      </c>
      <c r="E26" s="55">
        <v>2016</v>
      </c>
      <c r="F26" s="55">
        <v>2017</v>
      </c>
      <c r="G26" s="55">
        <v>2018</v>
      </c>
      <c r="H26" s="55">
        <v>2019</v>
      </c>
      <c r="I26" s="55">
        <v>2020</v>
      </c>
      <c r="J26" s="55">
        <v>2021</v>
      </c>
      <c r="K26" s="55">
        <v>2022</v>
      </c>
      <c r="L26" s="55">
        <v>2023</v>
      </c>
      <c r="M26" s="55">
        <v>2024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3"/>
      <c r="B27" s="56" t="s">
        <v>81</v>
      </c>
      <c r="C27" s="3">
        <v>1</v>
      </c>
      <c r="D27" s="3">
        <v>1</v>
      </c>
      <c r="E27" s="3">
        <v>0</v>
      </c>
      <c r="F27" s="3">
        <v>1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3"/>
      <c r="B28" s="50" t="s">
        <v>82</v>
      </c>
      <c r="C28" s="3">
        <v>1</v>
      </c>
      <c r="D28" s="3">
        <v>2</v>
      </c>
      <c r="E28" s="3">
        <v>1</v>
      </c>
      <c r="F28" s="3">
        <v>1</v>
      </c>
      <c r="G28" s="3">
        <v>0</v>
      </c>
      <c r="H28" s="3">
        <v>0</v>
      </c>
      <c r="I28" s="3">
        <v>1</v>
      </c>
      <c r="J28" s="3">
        <v>2</v>
      </c>
      <c r="K28" s="3">
        <v>3</v>
      </c>
      <c r="L28" s="3">
        <v>0</v>
      </c>
      <c r="M28" s="3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3" t="s">
        <v>85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>
      <c r="A33" s="3"/>
      <c r="B33" s="5" t="s">
        <v>86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7" t="s">
        <v>87</v>
      </c>
      <c r="C34" s="55">
        <v>2014</v>
      </c>
      <c r="D34" s="55">
        <v>2015</v>
      </c>
      <c r="E34" s="55">
        <v>2016</v>
      </c>
      <c r="F34" s="55">
        <v>2017</v>
      </c>
      <c r="G34" s="55">
        <v>2018</v>
      </c>
      <c r="H34" s="55">
        <v>2019</v>
      </c>
      <c r="I34" s="55">
        <v>2020</v>
      </c>
      <c r="J34" s="55">
        <v>2021</v>
      </c>
      <c r="K34" s="55">
        <v>2022</v>
      </c>
      <c r="L34" s="55">
        <v>2023</v>
      </c>
      <c r="M34" s="55">
        <v>2024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56" t="s">
        <v>88</v>
      </c>
      <c r="C35" s="63">
        <v>0</v>
      </c>
      <c r="D35" s="63">
        <v>20</v>
      </c>
      <c r="E35" s="63">
        <v>0</v>
      </c>
      <c r="F35" s="63">
        <v>16.503845779877079</v>
      </c>
      <c r="G35" s="63">
        <v>17.025700482699417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3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58" t="s">
        <v>89</v>
      </c>
      <c r="C36" s="63">
        <v>86</v>
      </c>
      <c r="D36" s="63">
        <v>102</v>
      </c>
      <c r="E36" s="63">
        <v>86</v>
      </c>
      <c r="F36" s="63">
        <v>63.642048077260007</v>
      </c>
      <c r="G36" s="63">
        <v>0</v>
      </c>
      <c r="H36" s="63">
        <v>82.304011731634432</v>
      </c>
      <c r="I36" s="63">
        <v>22.770772593168715</v>
      </c>
      <c r="J36" s="63">
        <v>0</v>
      </c>
      <c r="K36" s="63">
        <v>0</v>
      </c>
      <c r="L36" s="63">
        <v>0</v>
      </c>
      <c r="M36" s="3">
        <v>21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50" t="s">
        <v>90</v>
      </c>
      <c r="C37" s="63">
        <v>105</v>
      </c>
      <c r="D37" s="63">
        <v>113</v>
      </c>
      <c r="E37" s="63">
        <v>98</v>
      </c>
      <c r="F37" s="63">
        <v>92.108822426877992</v>
      </c>
      <c r="G37" s="63">
        <v>109.32688910972659</v>
      </c>
      <c r="H37" s="63">
        <v>190.03557318939477</v>
      </c>
      <c r="I37" s="63">
        <v>72.385268324571328</v>
      </c>
      <c r="J37" s="63">
        <v>119.19892446920225</v>
      </c>
      <c r="K37" s="63">
        <v>125</v>
      </c>
      <c r="L37" s="63">
        <v>155</v>
      </c>
      <c r="M37" s="3">
        <v>132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3" t="s">
        <v>91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7"/>
      <c r="C43" s="55">
        <v>2014</v>
      </c>
      <c r="D43" s="55">
        <v>2015</v>
      </c>
      <c r="E43" s="55">
        <v>2016</v>
      </c>
      <c r="F43" s="55">
        <v>2017</v>
      </c>
      <c r="G43" s="55">
        <v>2018</v>
      </c>
      <c r="H43" s="55">
        <v>2019</v>
      </c>
      <c r="I43" s="55">
        <v>2020</v>
      </c>
      <c r="J43" s="55">
        <v>2021</v>
      </c>
      <c r="K43" s="55">
        <v>2022</v>
      </c>
      <c r="L43" s="55">
        <v>2023</v>
      </c>
      <c r="M43" s="55">
        <v>2024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62" t="s">
        <v>92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58" t="s">
        <v>93</v>
      </c>
      <c r="C45" s="57">
        <v>8.1167274254311561</v>
      </c>
      <c r="D45" s="57">
        <v>4.5</v>
      </c>
      <c r="E45" s="57">
        <v>0.9</v>
      </c>
      <c r="F45" s="57">
        <v>0.8899999999999999</v>
      </c>
      <c r="G45" s="57">
        <v>2.11</v>
      </c>
      <c r="H45" s="57">
        <v>1.67</v>
      </c>
      <c r="I45" s="57">
        <v>0.98</v>
      </c>
      <c r="J45" s="57">
        <v>1.5829300000000002</v>
      </c>
      <c r="K45" s="57">
        <v>1.1956287844284561</v>
      </c>
      <c r="L45" s="57">
        <v>0.55100000000000005</v>
      </c>
      <c r="M45" s="57">
        <v>0.5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58" t="s">
        <v>94</v>
      </c>
      <c r="C46" s="57">
        <v>4.8585775912655773</v>
      </c>
      <c r="D46" s="57">
        <v>0.6</v>
      </c>
      <c r="E46" s="57">
        <v>1.9</v>
      </c>
      <c r="F46" s="57">
        <v>1.92</v>
      </c>
      <c r="G46" s="57">
        <v>0.89</v>
      </c>
      <c r="H46" s="57">
        <v>1.5</v>
      </c>
      <c r="I46" s="57">
        <v>3.9733425000000002</v>
      </c>
      <c r="J46" s="57">
        <v>2.9157717000000001</v>
      </c>
      <c r="K46" s="57">
        <v>0</v>
      </c>
      <c r="L46" s="57">
        <v>1.39</v>
      </c>
      <c r="M46" s="57">
        <v>0.7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62" t="s">
        <v>95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58" t="s">
        <v>93</v>
      </c>
      <c r="C48" s="57">
        <v>3.0118181818181817</v>
      </c>
      <c r="D48" s="57">
        <v>0.47058823529411764</v>
      </c>
      <c r="E48" s="57">
        <v>0.7</v>
      </c>
      <c r="F48" s="57">
        <v>0.32258064516129031</v>
      </c>
      <c r="G48" s="57">
        <v>0.32258064516129031</v>
      </c>
      <c r="H48" s="57">
        <v>0.65</v>
      </c>
      <c r="I48" s="57">
        <v>0.99</v>
      </c>
      <c r="J48" s="57">
        <v>0</v>
      </c>
      <c r="K48" s="57">
        <v>0</v>
      </c>
      <c r="L48" s="57">
        <v>0</v>
      </c>
      <c r="M48" s="57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58" t="s">
        <v>94</v>
      </c>
      <c r="C49" s="57">
        <v>0.96899999999999997</v>
      </c>
      <c r="D49" s="57">
        <v>3.2004201680672271</v>
      </c>
      <c r="E49" s="57">
        <v>4.7</v>
      </c>
      <c r="F49" s="57">
        <v>2.638095238095238</v>
      </c>
      <c r="G49" s="57">
        <v>13.621095238095238</v>
      </c>
      <c r="H49" s="57">
        <v>9.26</v>
      </c>
      <c r="I49" s="57">
        <v>1.75</v>
      </c>
      <c r="J49" s="57">
        <v>7.0000000000000007E-2</v>
      </c>
      <c r="K49" s="57">
        <v>0.04</v>
      </c>
      <c r="L49" s="57">
        <v>0</v>
      </c>
      <c r="M49" s="57">
        <v>8.6999999999999993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59" t="s">
        <v>76</v>
      </c>
      <c r="C50" s="57">
        <v>16.956123198514916</v>
      </c>
      <c r="D50" s="57">
        <v>8.7710084033613445</v>
      </c>
      <c r="E50" s="57">
        <v>8.1999999999999993</v>
      </c>
      <c r="F50" s="57">
        <v>5.7706758832565281</v>
      </c>
      <c r="G50" s="57">
        <v>16.943675883256528</v>
      </c>
      <c r="H50" s="57">
        <v>13.08</v>
      </c>
      <c r="I50" s="57">
        <v>7.6933425</v>
      </c>
      <c r="J50" s="57">
        <v>4.5687017000000001</v>
      </c>
      <c r="K50" s="57">
        <v>1.2356287844284561</v>
      </c>
      <c r="L50" s="57">
        <v>1.9409999999999998</v>
      </c>
      <c r="M50" s="57">
        <v>9.92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3" t="s">
        <v>96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9" thickBot="1">
      <c r="A56" s="3"/>
      <c r="B56" s="7"/>
      <c r="C56" s="55">
        <v>2014</v>
      </c>
      <c r="D56" s="55">
        <v>2015</v>
      </c>
      <c r="E56" s="55">
        <v>2016</v>
      </c>
      <c r="F56" s="55">
        <v>2017</v>
      </c>
      <c r="G56" s="55">
        <v>2018</v>
      </c>
      <c r="H56" s="55">
        <v>2019</v>
      </c>
      <c r="I56" s="55">
        <v>2020</v>
      </c>
      <c r="J56" s="55">
        <v>2021</v>
      </c>
      <c r="K56" s="55">
        <v>2022</v>
      </c>
      <c r="L56" s="55">
        <v>2023</v>
      </c>
      <c r="M56" s="55">
        <v>2024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56" t="s">
        <v>97</v>
      </c>
      <c r="C57" s="3">
        <v>47</v>
      </c>
      <c r="D57" s="3">
        <v>15</v>
      </c>
      <c r="E57" s="3">
        <v>5</v>
      </c>
      <c r="F57" s="3">
        <v>10</v>
      </c>
      <c r="G57" s="3">
        <v>11</v>
      </c>
      <c r="H57" s="3">
        <v>13</v>
      </c>
      <c r="I57" s="3">
        <v>11</v>
      </c>
      <c r="J57" s="3">
        <v>17</v>
      </c>
      <c r="K57" s="3">
        <v>11</v>
      </c>
      <c r="L57" s="63">
        <v>15.19</v>
      </c>
      <c r="M57" s="63">
        <v>14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58" t="s">
        <v>98</v>
      </c>
      <c r="C58" s="3">
        <v>11</v>
      </c>
      <c r="D58" s="3">
        <v>5</v>
      </c>
      <c r="E58" s="3">
        <v>5</v>
      </c>
      <c r="F58" s="3">
        <v>9</v>
      </c>
      <c r="G58" s="3">
        <v>9</v>
      </c>
      <c r="H58" s="3">
        <v>2</v>
      </c>
      <c r="I58" s="3">
        <v>0</v>
      </c>
      <c r="J58" s="3">
        <v>0</v>
      </c>
      <c r="K58" s="3">
        <v>2</v>
      </c>
      <c r="L58" s="63">
        <v>0</v>
      </c>
      <c r="M58" s="63">
        <v>3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58" t="s">
        <v>99</v>
      </c>
      <c r="C59" s="3">
        <v>14</v>
      </c>
      <c r="D59" s="3">
        <v>6</v>
      </c>
      <c r="E59" s="3">
        <v>13</v>
      </c>
      <c r="F59" s="3">
        <v>9</v>
      </c>
      <c r="G59" s="3">
        <v>6</v>
      </c>
      <c r="H59" s="3">
        <v>7</v>
      </c>
      <c r="I59" s="3">
        <v>13</v>
      </c>
      <c r="J59" s="3">
        <v>8</v>
      </c>
      <c r="K59" s="3">
        <v>4</v>
      </c>
      <c r="L59" s="63">
        <v>4</v>
      </c>
      <c r="M59" s="63">
        <v>8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9" thickBot="1">
      <c r="A60" s="3"/>
      <c r="B60" s="59" t="s">
        <v>76</v>
      </c>
      <c r="C60" s="3">
        <v>72</v>
      </c>
      <c r="D60" s="3">
        <v>26</v>
      </c>
      <c r="E60" s="3">
        <v>23</v>
      </c>
      <c r="F60" s="3">
        <v>28</v>
      </c>
      <c r="G60" s="3">
        <v>26</v>
      </c>
      <c r="H60" s="3">
        <v>22</v>
      </c>
      <c r="I60" s="3">
        <v>24</v>
      </c>
      <c r="J60" s="3">
        <v>25</v>
      </c>
      <c r="K60" s="3">
        <v>17</v>
      </c>
      <c r="L60" s="63">
        <v>19.189999999999998</v>
      </c>
      <c r="M60" s="63">
        <v>25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4618-FF3B-564C-B07B-2B9B68A5F29D}">
  <dimension ref="A1:AZ521"/>
  <sheetViews>
    <sheetView topLeftCell="A99" workbookViewId="0">
      <pane xSplit="2" topLeftCell="C1" activePane="topRight" state="frozen"/>
      <selection pane="topRight" activeCell="A18" sqref="A1:XFD1048576"/>
    </sheetView>
  </sheetViews>
  <sheetFormatPr baseColWidth="10" defaultColWidth="11" defaultRowHeight="18"/>
  <cols>
    <col min="1" max="1" width="18.83203125" style="4" customWidth="1"/>
    <col min="2" max="2" width="35.6640625" style="4" bestFit="1" customWidth="1"/>
    <col min="3" max="3" width="11" style="4"/>
    <col min="4" max="4" width="11.1640625" style="4" bestFit="1" customWidth="1"/>
    <col min="5" max="16384" width="11" style="4"/>
  </cols>
  <sheetData>
    <row r="1" spans="1:5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3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9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53" t="s">
        <v>102</v>
      </c>
      <c r="B8" s="54" t="s">
        <v>103</v>
      </c>
      <c r="C8" s="5"/>
      <c r="D8" s="77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3"/>
      <c r="B9" s="7" t="s">
        <v>104</v>
      </c>
      <c r="C9" s="7" t="s">
        <v>33</v>
      </c>
      <c r="D9" s="80" t="s">
        <v>34</v>
      </c>
      <c r="E9" s="8" t="s">
        <v>105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191" t="s">
        <v>106</v>
      </c>
      <c r="C10" s="192">
        <v>0.77</v>
      </c>
      <c r="D10" s="192">
        <v>0.41</v>
      </c>
      <c r="E10" s="193">
        <v>0.35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191" t="s">
        <v>68</v>
      </c>
      <c r="C11" s="192">
        <v>4.21</v>
      </c>
      <c r="D11" s="192">
        <v>8.67</v>
      </c>
      <c r="E11" s="193">
        <v>-4.46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191" t="s">
        <v>107</v>
      </c>
      <c r="C12" s="192">
        <v>10.74</v>
      </c>
      <c r="D12" s="192">
        <v>1.45</v>
      </c>
      <c r="E12" s="193">
        <v>9.2799999999999994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191" t="s">
        <v>108</v>
      </c>
      <c r="C13" s="192">
        <v>0.55000000000000004</v>
      </c>
      <c r="D13" s="192">
        <v>0.01</v>
      </c>
      <c r="E13" s="193">
        <v>0.54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>
      <c r="A14" s="3"/>
      <c r="B14" s="191" t="s">
        <v>109</v>
      </c>
      <c r="C14" s="192">
        <v>12.61</v>
      </c>
      <c r="D14" s="194">
        <v>0.94432000000000005</v>
      </c>
      <c r="E14" s="193">
        <v>11.66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191" t="s">
        <v>110</v>
      </c>
      <c r="C15" s="192">
        <v>0.21</v>
      </c>
      <c r="D15" s="192">
        <v>2.36</v>
      </c>
      <c r="E15" s="193">
        <v>-2.15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19" thickBot="1">
      <c r="A16" s="3"/>
      <c r="B16" s="50" t="s">
        <v>111</v>
      </c>
      <c r="C16" s="195">
        <v>2.9</v>
      </c>
      <c r="D16" s="195">
        <v>5.08</v>
      </c>
      <c r="E16" s="196">
        <v>-2.19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4" t="s">
        <v>113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9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53" t="s">
        <v>114</v>
      </c>
      <c r="B21" s="94" t="s">
        <v>115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9" thickBot="1">
      <c r="A22" s="3"/>
      <c r="B22" s="98" t="s">
        <v>67</v>
      </c>
      <c r="C22" s="199">
        <v>2013</v>
      </c>
      <c r="D22" s="199">
        <v>2014</v>
      </c>
      <c r="E22" s="199">
        <v>2015</v>
      </c>
      <c r="F22" s="199">
        <v>2016</v>
      </c>
      <c r="G22" s="199">
        <v>2017</v>
      </c>
      <c r="H22" s="199">
        <v>2018</v>
      </c>
      <c r="I22" s="199">
        <v>2019</v>
      </c>
      <c r="J22" s="199">
        <v>2020</v>
      </c>
      <c r="K22" s="199">
        <v>2021</v>
      </c>
      <c r="L22" s="199">
        <v>2022</v>
      </c>
      <c r="M22" s="199">
        <v>2023</v>
      </c>
      <c r="N22" s="200" t="s">
        <v>720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19">
      <c r="A23" s="3"/>
      <c r="B23" s="201" t="s">
        <v>116</v>
      </c>
      <c r="C23" s="202">
        <v>2.6112700000000002</v>
      </c>
      <c r="D23" s="202">
        <v>2.65469</v>
      </c>
      <c r="E23" s="202">
        <v>3.1097399999999999</v>
      </c>
      <c r="F23" s="202">
        <v>3.1937500000000001</v>
      </c>
      <c r="G23" s="202">
        <v>3.13164</v>
      </c>
      <c r="H23" s="202">
        <v>3.11843</v>
      </c>
      <c r="I23" s="202">
        <v>3.22411</v>
      </c>
      <c r="J23" s="202">
        <v>2.7175700000000003</v>
      </c>
      <c r="K23" s="202">
        <v>2.7016799999999996</v>
      </c>
      <c r="L23" s="202">
        <v>2.80077</v>
      </c>
      <c r="M23" s="202">
        <v>2.45478</v>
      </c>
      <c r="N23" s="203">
        <v>2.4248400000000001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9">
      <c r="A24" s="3"/>
      <c r="B24" s="204" t="s">
        <v>117</v>
      </c>
      <c r="C24" s="205">
        <v>1.24539</v>
      </c>
      <c r="D24" s="205">
        <v>1.2928499999999998</v>
      </c>
      <c r="E24" s="205">
        <v>1.4016500000000001</v>
      </c>
      <c r="F24" s="205">
        <v>1.64852</v>
      </c>
      <c r="G24" s="205">
        <v>1.66754</v>
      </c>
      <c r="H24" s="205">
        <v>1.4459000000000002</v>
      </c>
      <c r="I24" s="205">
        <v>1.0058500000000001</v>
      </c>
      <c r="J24" s="205">
        <v>1.1147100000000001</v>
      </c>
      <c r="K24" s="205">
        <v>0.86805999999999994</v>
      </c>
      <c r="L24" s="205">
        <v>0.66585000000000005</v>
      </c>
      <c r="M24" s="205">
        <v>0.6688900000000001</v>
      </c>
      <c r="N24" s="206">
        <v>0.88114000000000015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207" t="s">
        <v>118</v>
      </c>
      <c r="C25" s="205">
        <v>1.0120899999999999</v>
      </c>
      <c r="D25" s="205">
        <v>0.98580000000000001</v>
      </c>
      <c r="E25" s="205">
        <v>1.19469</v>
      </c>
      <c r="F25" s="205">
        <v>1.2945199999999999</v>
      </c>
      <c r="G25" s="205">
        <v>1.3480699999999999</v>
      </c>
      <c r="H25" s="205">
        <v>1.1757899999999999</v>
      </c>
      <c r="I25" s="205">
        <v>1.2134200000000002</v>
      </c>
      <c r="J25" s="205">
        <v>1.3103</v>
      </c>
      <c r="K25" s="205">
        <v>0.15483000000000002</v>
      </c>
      <c r="L25" s="205">
        <v>5.2080000000000001E-2</v>
      </c>
      <c r="M25" s="205">
        <v>9.5810000000000006E-2</v>
      </c>
      <c r="N25" s="206">
        <v>8.4489999999999996E-2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9">
      <c r="A26" s="3"/>
      <c r="B26" s="204" t="s">
        <v>68</v>
      </c>
      <c r="C26" s="205">
        <v>12.573829999999999</v>
      </c>
      <c r="D26" s="205">
        <v>12.32602</v>
      </c>
      <c r="E26" s="205">
        <v>12.082040000000001</v>
      </c>
      <c r="F26" s="205">
        <v>11.95115</v>
      </c>
      <c r="G26" s="205">
        <v>11.79341</v>
      </c>
      <c r="H26" s="205">
        <v>11.584</v>
      </c>
      <c r="I26" s="205">
        <v>11.713419999999999</v>
      </c>
      <c r="J26" s="205">
        <v>9.1444799999999997</v>
      </c>
      <c r="K26" s="205">
        <v>10.159450000000001</v>
      </c>
      <c r="L26" s="205">
        <v>10.864660000000001</v>
      </c>
      <c r="M26" s="205">
        <v>11.45997</v>
      </c>
      <c r="N26" s="206">
        <v>11.833110000000001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3"/>
      <c r="B27" s="207" t="s">
        <v>71</v>
      </c>
      <c r="C27" s="205">
        <v>11.24175</v>
      </c>
      <c r="D27" s="205">
        <v>11.21988</v>
      </c>
      <c r="E27" s="205">
        <v>11.331160000000001</v>
      </c>
      <c r="F27" s="205">
        <v>11.33942</v>
      </c>
      <c r="G27" s="205">
        <v>12.185870000000001</v>
      </c>
      <c r="H27" s="205">
        <v>12.27216</v>
      </c>
      <c r="I27" s="205">
        <v>12.308629999999999</v>
      </c>
      <c r="J27" s="205">
        <v>5.0995799999999996</v>
      </c>
      <c r="K27" s="205">
        <v>4.9029399999999992</v>
      </c>
      <c r="L27" s="205">
        <v>9.5849899999999995</v>
      </c>
      <c r="M27" s="205">
        <v>11.082369999999999</v>
      </c>
      <c r="N27" s="206">
        <v>11.963119999999998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3"/>
      <c r="B28" s="207" t="s">
        <v>119</v>
      </c>
      <c r="C28" s="205">
        <v>3.5074899999999998</v>
      </c>
      <c r="D28" s="205">
        <v>3.1865999999999999</v>
      </c>
      <c r="E28" s="205">
        <v>3.1885100000000004</v>
      </c>
      <c r="F28" s="205">
        <v>3.44808</v>
      </c>
      <c r="G28" s="205">
        <v>3.3121</v>
      </c>
      <c r="H28" s="205">
        <v>3.4351400000000001</v>
      </c>
      <c r="I28" s="205">
        <v>3.3635999999999999</v>
      </c>
      <c r="J28" s="205">
        <v>3.5079899999999999</v>
      </c>
      <c r="K28" s="205">
        <v>3.1681900000000001</v>
      </c>
      <c r="L28" s="205">
        <v>2.9534199999999999</v>
      </c>
      <c r="M28" s="205">
        <v>2.9097900000000001</v>
      </c>
      <c r="N28" s="206">
        <v>3.1154700000000002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207" t="s">
        <v>120</v>
      </c>
      <c r="C29" s="205">
        <v>21.92557</v>
      </c>
      <c r="D29" s="205">
        <v>22.675339999999998</v>
      </c>
      <c r="E29" s="205">
        <v>23.655819999999999</v>
      </c>
      <c r="F29" s="205">
        <v>24.648499999999999</v>
      </c>
      <c r="G29" s="205">
        <v>24.910919999999997</v>
      </c>
      <c r="H29" s="205">
        <v>24.626669999999997</v>
      </c>
      <c r="I29" s="205">
        <v>23.806080000000001</v>
      </c>
      <c r="J29" s="205">
        <v>19.69351</v>
      </c>
      <c r="K29" s="205">
        <v>21.727550000000001</v>
      </c>
      <c r="L29" s="205">
        <v>21.89714</v>
      </c>
      <c r="M29" s="205">
        <v>22.811219999999999</v>
      </c>
      <c r="N29" s="206">
        <v>22.697590000000002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207" t="s">
        <v>70</v>
      </c>
      <c r="C30" s="205">
        <v>4.7319799999999992</v>
      </c>
      <c r="D30" s="205">
        <v>4.8365299999999998</v>
      </c>
      <c r="E30" s="205">
        <v>5.2743799999999998</v>
      </c>
      <c r="F30" s="205">
        <v>5.2647700000000004</v>
      </c>
      <c r="G30" s="205">
        <v>5.3546000000000005</v>
      </c>
      <c r="H30" s="205">
        <v>5.3505600000000006</v>
      </c>
      <c r="I30" s="205">
        <v>5.2181199999999999</v>
      </c>
      <c r="J30" s="205">
        <v>4.3683999999999994</v>
      </c>
      <c r="K30" s="205">
        <v>5.0244300000000006</v>
      </c>
      <c r="L30" s="205">
        <v>4.8893999999999993</v>
      </c>
      <c r="M30" s="205">
        <v>2.0859999999999999</v>
      </c>
      <c r="N30" s="206">
        <v>2.2099099999999998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9">
      <c r="A31" s="3"/>
      <c r="B31" s="204" t="s">
        <v>121</v>
      </c>
      <c r="C31" s="205">
        <v>0.47926999999999997</v>
      </c>
      <c r="D31" s="205">
        <v>0.55477999999999994</v>
      </c>
      <c r="E31" s="205">
        <v>0.53364999999999996</v>
      </c>
      <c r="F31" s="205">
        <v>0.53752999999999995</v>
      </c>
      <c r="G31" s="205">
        <v>0.55735999999999997</v>
      </c>
      <c r="H31" s="205">
        <v>0.45049</v>
      </c>
      <c r="I31" s="205">
        <v>0.32765</v>
      </c>
      <c r="J31" s="205">
        <v>0.26122000000000001</v>
      </c>
      <c r="K31" s="205">
        <v>0.25542999999999999</v>
      </c>
      <c r="L31" s="205">
        <v>0.3125</v>
      </c>
      <c r="M31" s="205">
        <v>0.16063000000000002</v>
      </c>
      <c r="N31" s="206">
        <v>0.37081000000000008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3"/>
      <c r="B32" s="207" t="s">
        <v>122</v>
      </c>
      <c r="C32" s="205">
        <v>0.43704000000000004</v>
      </c>
      <c r="D32" s="205">
        <v>0.43592000000000003</v>
      </c>
      <c r="E32" s="205">
        <v>0.41061000000000003</v>
      </c>
      <c r="F32" s="205">
        <v>0.40755000000000002</v>
      </c>
      <c r="G32" s="205">
        <v>0.41385</v>
      </c>
      <c r="H32" s="205">
        <v>0.36947000000000002</v>
      </c>
      <c r="I32" s="205">
        <v>0.35816999999999999</v>
      </c>
      <c r="J32" s="205">
        <v>0.29302999999999996</v>
      </c>
      <c r="K32" s="205">
        <v>0.29437999999999998</v>
      </c>
      <c r="L32" s="205">
        <v>0.27849000000000002</v>
      </c>
      <c r="M32" s="205">
        <v>0.32589999999999997</v>
      </c>
      <c r="N32" s="206">
        <v>0.28047000000000005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9" thickBot="1">
      <c r="A33" s="3"/>
      <c r="B33" s="208" t="s">
        <v>123</v>
      </c>
      <c r="C33" s="209">
        <v>1.3583900000000002</v>
      </c>
      <c r="D33" s="209">
        <v>1.40974</v>
      </c>
      <c r="E33" s="209">
        <v>1.46428</v>
      </c>
      <c r="F33" s="209">
        <v>1.3273900000000001</v>
      </c>
      <c r="G33" s="209">
        <v>1.6318299999999999</v>
      </c>
      <c r="H33" s="209">
        <v>1.6014600000000001</v>
      </c>
      <c r="I33" s="209">
        <v>1.66252</v>
      </c>
      <c r="J33" s="209">
        <v>1.5708900000000001</v>
      </c>
      <c r="K33" s="209">
        <v>1.83677</v>
      </c>
      <c r="L33" s="209">
        <v>1.5634600000000001</v>
      </c>
      <c r="M33" s="209">
        <v>1.5359099999999999</v>
      </c>
      <c r="N33" s="210">
        <v>1.3637699999999999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64" t="s">
        <v>124</v>
      </c>
      <c r="C36" s="6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9" thickBot="1">
      <c r="A37" s="3"/>
      <c r="B37" s="64"/>
      <c r="C37" s="6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 t="s">
        <v>125</v>
      </c>
      <c r="B38" s="94" t="s">
        <v>126</v>
      </c>
      <c r="C38" s="21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9" thickBot="1">
      <c r="A39" s="53" t="s">
        <v>127</v>
      </c>
      <c r="B39" s="97" t="s">
        <v>67</v>
      </c>
      <c r="C39" s="2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213" t="s">
        <v>128</v>
      </c>
      <c r="B40" s="98" t="s">
        <v>129</v>
      </c>
      <c r="C40" s="214">
        <v>25.624000000000002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215" t="s">
        <v>130</v>
      </c>
      <c r="C41" s="216">
        <v>3.5289999999999999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101" t="s">
        <v>131</v>
      </c>
      <c r="C42" s="216">
        <v>2.6920000000000002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101" t="s">
        <v>132</v>
      </c>
      <c r="C43" s="216">
        <v>0.83699999999999997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215" t="s">
        <v>34</v>
      </c>
      <c r="C44" s="217">
        <v>18.928999999999998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9" thickBot="1">
      <c r="A45" s="3"/>
      <c r="B45" s="218" t="s">
        <v>133</v>
      </c>
      <c r="C45" s="219">
        <v>48.082000000000001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9" thickBot="1">
      <c r="A46" s="3"/>
      <c r="B46" s="220" t="s">
        <v>76</v>
      </c>
      <c r="C46" s="221">
        <v>48.082000000000001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3" t="s">
        <v>134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9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222" t="s">
        <v>135</v>
      </c>
      <c r="C51" s="7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9" thickBot="1">
      <c r="A52" s="53" t="s">
        <v>136</v>
      </c>
      <c r="B52" s="223" t="s">
        <v>67</v>
      </c>
      <c r="C52" s="80"/>
      <c r="D52" s="8" t="s">
        <v>137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98" t="s">
        <v>353</v>
      </c>
      <c r="C53" s="224">
        <v>1.1728700000000001</v>
      </c>
      <c r="D53" s="142">
        <v>2.6313227171362294E-2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98" t="s">
        <v>646</v>
      </c>
      <c r="C54" s="225">
        <v>4.0404199999999992</v>
      </c>
      <c r="D54" s="143">
        <v>9.0646439356207947E-2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98" t="s">
        <v>224</v>
      </c>
      <c r="C55" s="225">
        <v>1.8300000000000002E-3</v>
      </c>
      <c r="D55" s="143">
        <v>4.1055876374698816E-5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98" t="s">
        <v>647</v>
      </c>
      <c r="C56" s="225">
        <v>2.4931199999999998</v>
      </c>
      <c r="D56" s="143">
        <v>5.5932910659720815E-2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98" t="s">
        <v>225</v>
      </c>
      <c r="C57" s="225">
        <v>13.49644</v>
      </c>
      <c r="D57" s="143">
        <v>0.30279135089537706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98" t="s">
        <v>648</v>
      </c>
      <c r="C58" s="225">
        <v>1.431</v>
      </c>
      <c r="D58" s="143">
        <v>3.2104349230707104E-2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98" t="s">
        <v>228</v>
      </c>
      <c r="C59" s="225">
        <v>5.9999999999999995E-4</v>
      </c>
      <c r="D59" s="143">
        <v>1.346094307367174E-5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98" t="s">
        <v>348</v>
      </c>
      <c r="C60" s="225">
        <v>0.9369900000000001</v>
      </c>
      <c r="D60" s="143">
        <v>2.1021281750999477E-2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98" t="s">
        <v>352</v>
      </c>
      <c r="C61" s="225">
        <v>0.38791000000000003</v>
      </c>
      <c r="D61" s="143">
        <v>8.7027240461800097E-3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98" t="s">
        <v>374</v>
      </c>
      <c r="C62" s="225">
        <v>16.22261</v>
      </c>
      <c r="D62" s="143">
        <v>0.36395271619396319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9" thickBot="1">
      <c r="A63" s="3"/>
      <c r="B63" s="98" t="s">
        <v>75</v>
      </c>
      <c r="C63" s="225">
        <v>4.3896099999999993</v>
      </c>
      <c r="D63" s="143">
        <v>9.848048387603367E-2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9" thickBot="1">
      <c r="A64" s="3"/>
      <c r="B64" s="226" t="s">
        <v>76</v>
      </c>
      <c r="C64" s="227">
        <v>44.573399999999999</v>
      </c>
      <c r="D64" s="228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3" t="s">
        <v>138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9" thickBo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53" t="s">
        <v>139</v>
      </c>
      <c r="B69" s="54" t="s">
        <v>138</v>
      </c>
      <c r="C69" s="264">
        <v>2024</v>
      </c>
      <c r="D69" s="264"/>
      <c r="E69" s="264">
        <v>2023</v>
      </c>
      <c r="F69" s="26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9" thickBot="1">
      <c r="A70" s="3"/>
      <c r="B70" s="7" t="s">
        <v>67</v>
      </c>
      <c r="C70" s="80" t="s">
        <v>140</v>
      </c>
      <c r="D70" s="80" t="s">
        <v>141</v>
      </c>
      <c r="E70" s="80" t="s">
        <v>140</v>
      </c>
      <c r="F70" s="8" t="s">
        <v>141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98" t="s">
        <v>216</v>
      </c>
      <c r="C71" s="229">
        <v>3.069</v>
      </c>
      <c r="D71" s="142">
        <v>9.5975232198142413E-2</v>
      </c>
      <c r="E71" s="230">
        <v>3.21</v>
      </c>
      <c r="F71" s="142">
        <f>E71/$E$90</f>
        <v>0.10456026058631922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98" t="s">
        <v>353</v>
      </c>
      <c r="C72" s="231">
        <v>3.7999999999999999E-2</v>
      </c>
      <c r="D72" s="143">
        <v>1.1883541295306E-3</v>
      </c>
      <c r="E72" s="232">
        <v>0</v>
      </c>
      <c r="F72" s="143">
        <f t="shared" ref="F72:F90" si="0">E72/$E$90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98" t="s">
        <v>337</v>
      </c>
      <c r="C73" s="231">
        <v>0</v>
      </c>
      <c r="D73" s="143">
        <v>0</v>
      </c>
      <c r="E73" s="232">
        <v>0.35</v>
      </c>
      <c r="F73" s="143">
        <f t="shared" si="0"/>
        <v>1.1400651465798045E-2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98" t="s">
        <v>218</v>
      </c>
      <c r="C74" s="231">
        <v>0.35199999999999998</v>
      </c>
      <c r="D74" s="143">
        <v>1.1007911936704506E-2</v>
      </c>
      <c r="E74" s="232">
        <v>0.36</v>
      </c>
      <c r="F74" s="143">
        <f t="shared" si="0"/>
        <v>1.1726384364820847E-2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98" t="s">
        <v>219</v>
      </c>
      <c r="C75" s="231">
        <v>0.27500000000000002</v>
      </c>
      <c r="D75" s="143">
        <v>8.5999312005503956E-3</v>
      </c>
      <c r="E75" s="232">
        <v>0.21</v>
      </c>
      <c r="F75" s="143">
        <f t="shared" si="0"/>
        <v>6.8403908794788275E-3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98" t="s">
        <v>319</v>
      </c>
      <c r="C76" s="231">
        <v>2.3029999999999999</v>
      </c>
      <c r="D76" s="143">
        <v>7.2020514744972952E-2</v>
      </c>
      <c r="E76" s="232">
        <v>2.04</v>
      </c>
      <c r="F76" s="143">
        <f t="shared" si="0"/>
        <v>6.6449511400651473E-2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98" t="s">
        <v>221</v>
      </c>
      <c r="C77" s="231">
        <v>0.23200000000000001</v>
      </c>
      <c r="D77" s="143">
        <v>7.2552146855552431E-3</v>
      </c>
      <c r="E77" s="232">
        <v>0.31</v>
      </c>
      <c r="F77" s="143">
        <f t="shared" si="0"/>
        <v>1.0097719869706841E-2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98" t="s">
        <v>335</v>
      </c>
      <c r="C78" s="231">
        <v>4.444</v>
      </c>
      <c r="D78" s="143">
        <v>0.1389748882008944</v>
      </c>
      <c r="E78" s="232">
        <v>3.02</v>
      </c>
      <c r="F78" s="143">
        <f t="shared" si="0"/>
        <v>9.8371335504885998E-2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98" t="s">
        <v>224</v>
      </c>
      <c r="C79" s="231">
        <v>6.282</v>
      </c>
      <c r="D79" s="143">
        <v>0.19645370109766394</v>
      </c>
      <c r="E79" s="232">
        <v>8.36</v>
      </c>
      <c r="F79" s="143">
        <f t="shared" si="0"/>
        <v>0.27231270358306187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98" t="s">
        <v>647</v>
      </c>
      <c r="C80" s="231">
        <v>0.108</v>
      </c>
      <c r="D80" s="143">
        <v>3.3774275260343373E-3</v>
      </c>
      <c r="E80" s="232">
        <v>0.05</v>
      </c>
      <c r="F80" s="143">
        <f t="shared" si="0"/>
        <v>1.6286644951140066E-3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98" t="s">
        <v>225</v>
      </c>
      <c r="C81" s="231">
        <v>0.93200000000000005</v>
      </c>
      <c r="D81" s="143">
        <v>2.9145948650592616E-2</v>
      </c>
      <c r="E81" s="232">
        <v>1.1200000000000001</v>
      </c>
      <c r="F81" s="143">
        <f t="shared" si="0"/>
        <v>3.6482084690553751E-2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98" t="s">
        <v>341</v>
      </c>
      <c r="C82" s="231">
        <v>0</v>
      </c>
      <c r="D82" s="143">
        <v>0</v>
      </c>
      <c r="E82" s="232">
        <v>0.17</v>
      </c>
      <c r="F82" s="143">
        <f t="shared" si="0"/>
        <v>5.537459283387623E-3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98" t="s">
        <v>365</v>
      </c>
      <c r="C83" s="231">
        <v>1.6439999999999999</v>
      </c>
      <c r="D83" s="143">
        <v>5.1411952340744908E-2</v>
      </c>
      <c r="E83" s="232">
        <v>2.5099999999999998</v>
      </c>
      <c r="F83" s="143">
        <f t="shared" si="0"/>
        <v>8.1758957654723116E-2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98" t="s">
        <v>227</v>
      </c>
      <c r="C84" s="231">
        <v>0.81799999999999995</v>
      </c>
      <c r="D84" s="143">
        <v>2.5580886262000811E-2</v>
      </c>
      <c r="E84" s="232">
        <v>0.35</v>
      </c>
      <c r="F84" s="143">
        <f t="shared" si="0"/>
        <v>1.1400651465798045E-2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98" t="s">
        <v>228</v>
      </c>
      <c r="C85" s="231">
        <v>0.89</v>
      </c>
      <c r="D85" s="143">
        <v>2.7832504612690372E-2</v>
      </c>
      <c r="E85" s="232">
        <v>0.82</v>
      </c>
      <c r="F85" s="143">
        <f t="shared" si="0"/>
        <v>2.6710097719869708E-2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98" t="s">
        <v>348</v>
      </c>
      <c r="C86" s="231">
        <v>0.155</v>
      </c>
      <c r="D86" s="143">
        <v>4.8472339494011318E-3</v>
      </c>
      <c r="E86" s="232">
        <v>0.03</v>
      </c>
      <c r="F86" s="143">
        <f t="shared" si="0"/>
        <v>9.7719869706840395E-4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98" t="s">
        <v>352</v>
      </c>
      <c r="C87" s="231">
        <v>1.706</v>
      </c>
      <c r="D87" s="143">
        <v>5.335084592050536E-2</v>
      </c>
      <c r="E87" s="232">
        <v>1.89</v>
      </c>
      <c r="F87" s="143">
        <f t="shared" si="0"/>
        <v>6.1563517915309444E-2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98" t="s">
        <v>374</v>
      </c>
      <c r="C88" s="231">
        <v>5.2190000000000003</v>
      </c>
      <c r="D88" s="143">
        <v>0.16321105794790006</v>
      </c>
      <c r="E88" s="232">
        <v>2.29</v>
      </c>
      <c r="F88" s="143">
        <f t="shared" si="0"/>
        <v>7.4592833876221495E-2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9" thickBot="1">
      <c r="A89" s="3"/>
      <c r="B89" s="98" t="s">
        <v>75</v>
      </c>
      <c r="C89" s="231">
        <v>3.51</v>
      </c>
      <c r="D89" s="143">
        <v>0.10976639459611595</v>
      </c>
      <c r="E89" s="232">
        <v>3.6</v>
      </c>
      <c r="F89" s="143">
        <f t="shared" si="0"/>
        <v>0.11726384364820848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20" thickBot="1">
      <c r="A90" s="3"/>
      <c r="B90" s="233" t="s">
        <v>76</v>
      </c>
      <c r="C90" s="227">
        <v>31.977</v>
      </c>
      <c r="D90" s="228">
        <v>1</v>
      </c>
      <c r="E90" s="227">
        <v>30.7</v>
      </c>
      <c r="F90" s="228">
        <f t="shared" si="0"/>
        <v>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 t="s">
        <v>142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9" thickBo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54" t="s">
        <v>143</v>
      </c>
      <c r="C95" s="264">
        <v>2024</v>
      </c>
      <c r="D95" s="264"/>
      <c r="E95" s="264">
        <v>2023</v>
      </c>
      <c r="F95" s="26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9" thickBot="1">
      <c r="A96" s="53" t="s">
        <v>144</v>
      </c>
      <c r="B96" s="7" t="s">
        <v>67</v>
      </c>
      <c r="C96" s="80" t="s">
        <v>140</v>
      </c>
      <c r="D96" s="80" t="s">
        <v>141</v>
      </c>
      <c r="E96" s="80" t="s">
        <v>140</v>
      </c>
      <c r="F96" s="8" t="s">
        <v>141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98" t="s">
        <v>216</v>
      </c>
      <c r="C97" s="229">
        <v>3.23055</v>
      </c>
      <c r="D97" s="142">
        <f>C97/$C$113</f>
        <v>0.17066039081443443</v>
      </c>
      <c r="E97" s="230">
        <v>3.8849999999999998</v>
      </c>
      <c r="F97" s="142">
        <f>E97/$E$113</f>
        <v>0.20522979397781299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98" t="s">
        <v>353</v>
      </c>
      <c r="C98" s="231">
        <v>0.38822000000000001</v>
      </c>
      <c r="D98" s="143">
        <f t="shared" ref="D98:D112" si="1">C98/$C$113</f>
        <v>2.05085130773335E-2</v>
      </c>
      <c r="E98" s="232">
        <v>0.26</v>
      </c>
      <c r="F98" s="143">
        <f t="shared" ref="F98:F112" si="2">E98/$E$113</f>
        <v>1.3734812466983624E-2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98" t="s">
        <v>375</v>
      </c>
      <c r="C99" s="231">
        <v>8.4370000000000001E-2</v>
      </c>
      <c r="D99" s="143">
        <f t="shared" si="1"/>
        <v>4.4570172797244534E-3</v>
      </c>
      <c r="E99" s="232">
        <v>0.13400000000000001</v>
      </c>
      <c r="F99" s="143">
        <f t="shared" si="2"/>
        <v>7.0787110406761757E-3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98" t="s">
        <v>217</v>
      </c>
      <c r="C100" s="231">
        <v>8.1100000000000005E-2</v>
      </c>
      <c r="D100" s="143">
        <f t="shared" si="1"/>
        <v>4.2842728622217987E-3</v>
      </c>
      <c r="E100" s="232">
        <v>0.10199999999999999</v>
      </c>
      <c r="F100" s="143">
        <f t="shared" si="2"/>
        <v>5.3882725832012672E-3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98" t="s">
        <v>218</v>
      </c>
      <c r="C101" s="231">
        <v>0.31619999999999998</v>
      </c>
      <c r="D101" s="143">
        <f t="shared" si="1"/>
        <v>1.6703909729155766E-2</v>
      </c>
      <c r="E101" s="232">
        <v>0.38</v>
      </c>
      <c r="F101" s="143">
        <f t="shared" si="2"/>
        <v>2.0073956682514528E-2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98" t="s">
        <v>219</v>
      </c>
      <c r="C102" s="231">
        <v>4.4999999999999998E-2</v>
      </c>
      <c r="D102" s="143">
        <f t="shared" si="1"/>
        <v>2.3772167546236862E-3</v>
      </c>
      <c r="E102" s="232">
        <v>3.6999999999999998E-2</v>
      </c>
      <c r="F102" s="143">
        <f t="shared" si="2"/>
        <v>1.9545694664553619E-3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98" t="s">
        <v>221</v>
      </c>
      <c r="C103" s="231">
        <v>2.9221599999999999</v>
      </c>
      <c r="D103" s="143">
        <f t="shared" si="1"/>
        <v>0.15436906025980335</v>
      </c>
      <c r="E103" s="232">
        <v>2.6819999999999999</v>
      </c>
      <c r="F103" s="143">
        <f t="shared" si="2"/>
        <v>0.1416798732171157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98" t="s">
        <v>222</v>
      </c>
      <c r="C104" s="231">
        <v>3.5310000000000001E-2</v>
      </c>
      <c r="D104" s="143">
        <f t="shared" si="1"/>
        <v>1.8653227467947192E-3</v>
      </c>
      <c r="E104" s="232">
        <v>2.4E-2</v>
      </c>
      <c r="F104" s="143">
        <f t="shared" si="2"/>
        <v>1.2678288431061807E-3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98" t="s">
        <v>224</v>
      </c>
      <c r="C105" s="231">
        <v>5.5112800000000002</v>
      </c>
      <c r="D105" s="143">
        <f t="shared" si="1"/>
        <v>0.29114460345383175</v>
      </c>
      <c r="E105" s="232">
        <v>4.9269999999999996</v>
      </c>
      <c r="F105" s="143">
        <f t="shared" si="2"/>
        <v>0.26027469624933963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98" t="s">
        <v>225</v>
      </c>
      <c r="C106" s="231">
        <v>0</v>
      </c>
      <c r="D106" s="143">
        <f t="shared" si="1"/>
        <v>0</v>
      </c>
      <c r="E106" s="232">
        <v>0.38300000000000001</v>
      </c>
      <c r="F106" s="143">
        <f t="shared" si="2"/>
        <v>2.0232435287902799E-2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98" t="s">
        <v>649</v>
      </c>
      <c r="C107" s="231">
        <v>1.1017399999999999</v>
      </c>
      <c r="D107" s="143">
        <f t="shared" si="1"/>
        <v>5.8201661938646662E-2</v>
      </c>
      <c r="E107" s="232">
        <v>1.0109999999999999</v>
      </c>
      <c r="F107" s="143">
        <f t="shared" si="2"/>
        <v>5.3407290015847854E-2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98" t="s">
        <v>226</v>
      </c>
      <c r="C108" s="231">
        <v>1.516E-2</v>
      </c>
      <c r="D108" s="143">
        <f t="shared" si="1"/>
        <v>8.0085791111322402E-4</v>
      </c>
      <c r="E108" s="232">
        <v>0</v>
      </c>
      <c r="F108" s="143">
        <f t="shared" si="2"/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98" t="s">
        <v>227</v>
      </c>
      <c r="C109" s="231">
        <v>0.73958000000000002</v>
      </c>
      <c r="D109" s="143">
        <f t="shared" si="1"/>
        <v>3.9069821497435236E-2</v>
      </c>
      <c r="E109" s="232">
        <v>0.35</v>
      </c>
      <c r="F109" s="143">
        <f t="shared" si="2"/>
        <v>1.8489170628631802E-2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98" t="s">
        <v>228</v>
      </c>
      <c r="C110" s="231">
        <v>9.2759999999999995E-2</v>
      </c>
      <c r="D110" s="143">
        <f t="shared" si="1"/>
        <v>4.9002361368642913E-3</v>
      </c>
      <c r="E110" s="232">
        <v>5.1999999999999998E-2</v>
      </c>
      <c r="F110" s="143">
        <f t="shared" si="2"/>
        <v>2.7469624933967249E-3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98" t="s">
        <v>374</v>
      </c>
      <c r="C111" s="231">
        <v>2.09999</v>
      </c>
      <c r="D111" s="143">
        <f t="shared" si="1"/>
        <v>0.11093625361204877</v>
      </c>
      <c r="E111" s="232">
        <v>2.702</v>
      </c>
      <c r="F111" s="143">
        <f t="shared" si="2"/>
        <v>0.14273639725303749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9" thickBot="1">
      <c r="A112" s="3"/>
      <c r="B112" s="98" t="s">
        <v>75</v>
      </c>
      <c r="C112" s="231">
        <v>2.2662800000000001</v>
      </c>
      <c r="D112" s="143">
        <f t="shared" si="1"/>
        <v>0.11972086192596816</v>
      </c>
      <c r="E112" s="232">
        <v>2.0009999999999999</v>
      </c>
      <c r="F112" s="143">
        <f t="shared" si="2"/>
        <v>0.10570522979397781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20" thickBot="1">
      <c r="A113" s="3"/>
      <c r="B113" s="233" t="s">
        <v>76</v>
      </c>
      <c r="C113" s="227">
        <f>SUM(C97:C112)</f>
        <v>18.929700000000004</v>
      </c>
      <c r="D113" s="228">
        <f>C113/$C$113</f>
        <v>1</v>
      </c>
      <c r="E113" s="227">
        <f>SUM(E97:E112)</f>
        <v>18.93</v>
      </c>
      <c r="F113" s="228">
        <f>E113/$E$113</f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 t="s">
        <v>145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9" thickBo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53" t="s">
        <v>146</v>
      </c>
      <c r="B118" s="234" t="s">
        <v>147</v>
      </c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9" thickBot="1">
      <c r="A119" s="3"/>
      <c r="B119" s="236" t="s">
        <v>67</v>
      </c>
      <c r="C119" s="235">
        <v>2013</v>
      </c>
      <c r="D119" s="235">
        <v>2014</v>
      </c>
      <c r="E119" s="235">
        <v>2015</v>
      </c>
      <c r="F119" s="235">
        <v>2016</v>
      </c>
      <c r="G119" s="235">
        <v>2017</v>
      </c>
      <c r="H119" s="235">
        <v>2018</v>
      </c>
      <c r="I119" s="235">
        <v>2019</v>
      </c>
      <c r="J119" s="235">
        <v>2020</v>
      </c>
      <c r="K119" s="235">
        <v>2021</v>
      </c>
      <c r="L119" s="235">
        <v>2022</v>
      </c>
      <c r="M119" s="235">
        <v>2023</v>
      </c>
      <c r="N119" s="235" t="s">
        <v>631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237" t="s">
        <v>112</v>
      </c>
      <c r="C120" s="99">
        <v>68.040000000000006</v>
      </c>
      <c r="D120" s="99">
        <v>62.83</v>
      </c>
      <c r="E120" s="99">
        <v>63.23</v>
      </c>
      <c r="F120" s="99">
        <v>62.55</v>
      </c>
      <c r="G120" s="99">
        <v>62.47</v>
      </c>
      <c r="H120" s="99">
        <v>60.34</v>
      </c>
      <c r="I120" s="99">
        <v>60.8</v>
      </c>
      <c r="J120" s="99">
        <v>50.41</v>
      </c>
      <c r="K120" s="99">
        <v>49.6</v>
      </c>
      <c r="L120" s="99">
        <v>55.39</v>
      </c>
      <c r="M120" s="99">
        <v>51.45</v>
      </c>
      <c r="N120" s="99">
        <v>51.99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238" t="s">
        <v>148</v>
      </c>
      <c r="C121" s="99">
        <v>29.11</v>
      </c>
      <c r="D121" s="239">
        <v>29.74</v>
      </c>
      <c r="E121" s="99">
        <v>32</v>
      </c>
      <c r="F121" s="99">
        <v>35.32</v>
      </c>
      <c r="G121" s="99">
        <v>34.770000000000003</v>
      </c>
      <c r="H121" s="99">
        <v>35.19</v>
      </c>
      <c r="I121" s="99">
        <v>31.74</v>
      </c>
      <c r="J121" s="99">
        <v>25.46</v>
      </c>
      <c r="K121" s="99">
        <v>25.22</v>
      </c>
      <c r="L121" s="99">
        <v>27.83</v>
      </c>
      <c r="M121" s="99">
        <v>30.14</v>
      </c>
      <c r="N121" s="99">
        <v>31.98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238" t="s">
        <v>149</v>
      </c>
      <c r="C122" s="99">
        <v>26.76</v>
      </c>
      <c r="D122" s="239">
        <v>22.8</v>
      </c>
      <c r="E122" s="99">
        <v>22.52</v>
      </c>
      <c r="F122" s="99">
        <v>24.3</v>
      </c>
      <c r="G122" s="99">
        <v>23.09</v>
      </c>
      <c r="H122" s="99">
        <v>22.18</v>
      </c>
      <c r="I122" s="99">
        <v>20.63</v>
      </c>
      <c r="J122" s="99">
        <v>18.52</v>
      </c>
      <c r="K122" s="99">
        <v>18.22</v>
      </c>
      <c r="L122" s="99">
        <v>21.12</v>
      </c>
      <c r="M122" s="99">
        <v>18.920000000000002</v>
      </c>
      <c r="N122" s="99">
        <v>18.93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9" thickBot="1">
      <c r="A123" s="3"/>
      <c r="B123" s="236" t="s">
        <v>150</v>
      </c>
      <c r="C123" s="99">
        <v>67.37</v>
      </c>
      <c r="D123" s="99">
        <v>66.7</v>
      </c>
      <c r="E123" s="99">
        <v>68.400000000000006</v>
      </c>
      <c r="F123" s="99">
        <v>69.709999999999994</v>
      </c>
      <c r="G123" s="99">
        <v>70.930000000000007</v>
      </c>
      <c r="H123" s="99">
        <v>69.849999999999994</v>
      </c>
      <c r="I123" s="99">
        <v>67.430000000000007</v>
      </c>
      <c r="J123" s="99">
        <v>53.25</v>
      </c>
      <c r="K123" s="99">
        <v>54.42</v>
      </c>
      <c r="L123" s="99">
        <v>58.2</v>
      </c>
      <c r="M123" s="99">
        <v>59.36</v>
      </c>
      <c r="N123" s="99">
        <v>60.6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5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</sheetData>
  <mergeCells count="4">
    <mergeCell ref="C69:D69"/>
    <mergeCell ref="E69:F69"/>
    <mergeCell ref="E95:F95"/>
    <mergeCell ref="C95:D95"/>
  </mergeCells>
  <hyperlinks>
    <hyperlink ref="A8" r:id="rId1" xr:uid="{CEB1F032-E2D2-7141-A1E9-B64661256C1C}"/>
    <hyperlink ref="A21" r:id="rId2" xr:uid="{3677A3CC-E9CC-A54B-9803-00EF501D8485}"/>
    <hyperlink ref="A39" r:id="rId3" xr:uid="{FBEFF479-0FF7-414D-A0C7-64C12DEB292D}"/>
    <hyperlink ref="A40" r:id="rId4" xr:uid="{490C527D-0829-E140-A89A-D40157D1DF2C}"/>
    <hyperlink ref="A52" r:id="rId5" xr:uid="{232891D8-FFC8-4640-B0D4-B6AC36F69BF9}"/>
    <hyperlink ref="A69" r:id="rId6" xr:uid="{3154009C-C42B-664A-9000-B15A1C8ADCFF}"/>
    <hyperlink ref="A96" r:id="rId7" xr:uid="{CA41D03A-ABD4-6141-B64D-8D6A6D5D3B7E}"/>
    <hyperlink ref="A118" r:id="rId8" xr:uid="{30687462-536C-8843-BD10-FCAE66D54E82}"/>
  </hyperlinks>
  <pageMargins left="0.7" right="0.7" top="0.75" bottom="0.75" header="0.3" footer="0.3"/>
  <ignoredErrors>
    <ignoredError sqref="D1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D1A6-063F-CF4F-A205-FD672F17D1B9}">
  <dimension ref="A1:AZ490"/>
  <sheetViews>
    <sheetView workbookViewId="0">
      <pane xSplit="2" topLeftCell="C1" activePane="topRight" state="frozen"/>
      <selection activeCell="A2" sqref="A2"/>
      <selection pane="topRight" activeCell="E29" sqref="A1:XFD1048576"/>
    </sheetView>
  </sheetViews>
  <sheetFormatPr baseColWidth="10" defaultColWidth="11" defaultRowHeight="18"/>
  <cols>
    <col min="1" max="1" width="18.83203125" style="4" customWidth="1"/>
    <col min="2" max="2" width="22.83203125" style="4" bestFit="1" customWidth="1"/>
    <col min="3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4" t="s">
        <v>152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53" t="s">
        <v>153</v>
      </c>
      <c r="B8" s="54" t="s">
        <v>154</v>
      </c>
      <c r="C8" s="17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53" t="s">
        <v>155</v>
      </c>
      <c r="B9" s="7" t="s">
        <v>156</v>
      </c>
      <c r="C9" s="55">
        <v>2014</v>
      </c>
      <c r="D9" s="55">
        <v>2015</v>
      </c>
      <c r="E9" s="55">
        <v>2016</v>
      </c>
      <c r="F9" s="55">
        <v>2017</v>
      </c>
      <c r="G9" s="55">
        <v>2018</v>
      </c>
      <c r="H9" s="55">
        <v>2019</v>
      </c>
      <c r="I9" s="55">
        <v>2020</v>
      </c>
      <c r="J9" s="55">
        <v>2021</v>
      </c>
      <c r="K9" s="55">
        <v>2022</v>
      </c>
      <c r="L9" s="55">
        <v>2023</v>
      </c>
      <c r="M9" s="55">
        <v>2024</v>
      </c>
      <c r="N9" s="55" t="s">
        <v>157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53" t="s">
        <v>158</v>
      </c>
      <c r="B10" s="158" t="s">
        <v>159</v>
      </c>
      <c r="C10" s="60">
        <v>99.023333333333326</v>
      </c>
      <c r="D10" s="60">
        <v>52.353333333333332</v>
      </c>
      <c r="E10" s="60">
        <v>43.548333333333339</v>
      </c>
      <c r="F10" s="60">
        <v>54.247500000000002</v>
      </c>
      <c r="G10" s="60">
        <v>71.060833333333321</v>
      </c>
      <c r="H10" s="60">
        <v>64.358333333333348</v>
      </c>
      <c r="I10" s="60">
        <v>41.759166666666665</v>
      </c>
      <c r="J10" s="60">
        <v>70.677499999999995</v>
      </c>
      <c r="K10" s="60">
        <v>100.77750000000002</v>
      </c>
      <c r="L10" s="60">
        <v>82.49</v>
      </c>
      <c r="M10" s="3">
        <v>80.52</v>
      </c>
      <c r="N10" s="60">
        <v>66.180000000000007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58" t="s">
        <v>160</v>
      </c>
      <c r="C11" s="60">
        <v>133.61000000000001</v>
      </c>
      <c r="D11" s="60">
        <v>114.75083333333333</v>
      </c>
      <c r="E11" s="60">
        <v>109.83083333333333</v>
      </c>
      <c r="F11" s="60">
        <v>119.765</v>
      </c>
      <c r="G11" s="60">
        <v>129.4725</v>
      </c>
      <c r="H11" s="60">
        <v>131.59916666666666</v>
      </c>
      <c r="I11" s="60">
        <v>119.63666666666667</v>
      </c>
      <c r="J11" s="60">
        <v>135.03788687656407</v>
      </c>
      <c r="K11" s="60">
        <v>177.7783726923077</v>
      </c>
      <c r="L11" s="60">
        <v>158.12405838461544</v>
      </c>
      <c r="M11" s="3">
        <v>148.36000000000001</v>
      </c>
      <c r="N11" s="60">
        <v>134.44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58" t="s">
        <v>161</v>
      </c>
      <c r="C12" s="60">
        <v>127.55916666666667</v>
      </c>
      <c r="D12" s="60">
        <v>111.52166666666666</v>
      </c>
      <c r="E12" s="60">
        <v>109.59750000000001</v>
      </c>
      <c r="F12" s="60">
        <v>117.89583333333333</v>
      </c>
      <c r="G12" s="60">
        <v>125.3125</v>
      </c>
      <c r="H12" s="60">
        <v>125.0625</v>
      </c>
      <c r="I12" s="60">
        <v>114.26499999999999</v>
      </c>
      <c r="J12" s="60">
        <v>131.39786988251925</v>
      </c>
      <c r="K12" s="60">
        <v>164.64168496153843</v>
      </c>
      <c r="L12" s="60">
        <v>147.6505102371795</v>
      </c>
      <c r="M12" s="3">
        <v>141.47</v>
      </c>
      <c r="N12" s="60">
        <v>128.88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58" t="s">
        <v>162</v>
      </c>
      <c r="C13" s="60">
        <v>53.393333333333324</v>
      </c>
      <c r="D13" s="60">
        <v>37.677499999999995</v>
      </c>
      <c r="E13" s="60">
        <v>33.577500000000001</v>
      </c>
      <c r="F13" s="60">
        <v>41.854166666666664</v>
      </c>
      <c r="G13" s="60">
        <v>49.943333333333328</v>
      </c>
      <c r="H13" s="60">
        <v>51.715833333333329</v>
      </c>
      <c r="I13" s="60">
        <v>41.744166666666665</v>
      </c>
      <c r="J13" s="60">
        <v>54.581572397136725</v>
      </c>
      <c r="K13" s="60">
        <v>94.04864391025643</v>
      </c>
      <c r="L13" s="60">
        <v>78.820048653846214</v>
      </c>
      <c r="M13" s="3">
        <v>70.69</v>
      </c>
      <c r="N13" s="60">
        <v>55.46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>
      <c r="A14" s="3"/>
      <c r="B14" s="58" t="s">
        <v>163</v>
      </c>
      <c r="C14" s="60">
        <v>48.347499999999997</v>
      </c>
      <c r="D14" s="60">
        <v>34.984166666666667</v>
      </c>
      <c r="E14" s="60">
        <v>33.3825</v>
      </c>
      <c r="F14" s="60">
        <v>40.296666666666667</v>
      </c>
      <c r="G14" s="60">
        <v>46.478333333333332</v>
      </c>
      <c r="H14" s="60">
        <v>46.270833333333336</v>
      </c>
      <c r="I14" s="60">
        <v>37.270000000000003</v>
      </c>
      <c r="J14" s="60">
        <v>51.548224902099378</v>
      </c>
      <c r="K14" s="60">
        <v>83.101404134615365</v>
      </c>
      <c r="L14" s="60">
        <v>70.092091864316274</v>
      </c>
      <c r="M14" s="3">
        <v>64.94</v>
      </c>
      <c r="N14" s="60">
        <v>50.84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61" t="s">
        <v>164</v>
      </c>
      <c r="C15" s="161">
        <v>0.2</v>
      </c>
      <c r="D15" s="161">
        <v>0.2</v>
      </c>
      <c r="E15" s="161">
        <v>0.2</v>
      </c>
      <c r="F15" s="161">
        <v>0.2</v>
      </c>
      <c r="G15" s="161">
        <v>0.2</v>
      </c>
      <c r="H15" s="161">
        <v>0.2</v>
      </c>
      <c r="I15" s="161">
        <v>0.2</v>
      </c>
      <c r="J15" s="161">
        <v>0.2</v>
      </c>
      <c r="K15" s="161">
        <v>0.2</v>
      </c>
      <c r="L15" s="161">
        <v>0.2</v>
      </c>
      <c r="M15" s="163">
        <v>0.2</v>
      </c>
      <c r="N15" s="6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160" t="s">
        <v>165</v>
      </c>
      <c r="C16" s="60">
        <v>1.6464654681526076</v>
      </c>
      <c r="D16" s="60">
        <v>1.5280970540946361</v>
      </c>
      <c r="E16" s="60">
        <v>1.3488383995632531</v>
      </c>
      <c r="F16" s="60">
        <v>1.2877549831518724</v>
      </c>
      <c r="G16" s="60">
        <v>1.3332164581897539</v>
      </c>
      <c r="H16" s="60">
        <v>1.2756709878130561</v>
      </c>
      <c r="I16" s="60">
        <v>1.2824947046601518</v>
      </c>
      <c r="J16" s="60">
        <v>1.3752563657246974</v>
      </c>
      <c r="K16" s="60">
        <v>1.2315440804109619</v>
      </c>
      <c r="L16" s="60">
        <v>1.2428345143562245</v>
      </c>
      <c r="M16" s="3">
        <v>1.28</v>
      </c>
      <c r="N16" s="6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65" t="s">
        <v>166</v>
      </c>
      <c r="C17" s="60">
        <v>0.37825771144587783</v>
      </c>
      <c r="D17" s="60">
        <v>0.21547469546987508</v>
      </c>
      <c r="E17" s="60">
        <v>0.20305537637241994</v>
      </c>
      <c r="F17" s="60">
        <v>0.26494111826145555</v>
      </c>
      <c r="G17" s="60">
        <v>0.33522199440193806</v>
      </c>
      <c r="H17" s="60">
        <v>0.31729920637880044</v>
      </c>
      <c r="I17" s="60">
        <v>0.20478546023580774</v>
      </c>
      <c r="J17" s="60">
        <v>0.32322161139906036</v>
      </c>
      <c r="K17" s="60">
        <v>0.51465535403773577</v>
      </c>
      <c r="L17" s="60">
        <v>0.41743693585406783</v>
      </c>
      <c r="M17" s="3">
        <v>0.4</v>
      </c>
      <c r="N17" s="6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>
      <c r="A18" s="3"/>
      <c r="B18" s="58" t="s">
        <v>167</v>
      </c>
      <c r="C18" s="60">
        <v>1.3361000000000001</v>
      </c>
      <c r="D18" s="60">
        <v>1.1475083333333334</v>
      </c>
      <c r="E18" s="60">
        <v>1.0983083333333332</v>
      </c>
      <c r="F18" s="60">
        <v>1.1976500000000001</v>
      </c>
      <c r="G18" s="60">
        <v>1.2947249999999999</v>
      </c>
      <c r="H18" s="60">
        <v>1.3159916666666667</v>
      </c>
      <c r="I18" s="60">
        <v>1.1963666666666668</v>
      </c>
      <c r="J18" s="60">
        <v>1.3503788687656408</v>
      </c>
      <c r="K18" s="60">
        <v>1.777783726923077</v>
      </c>
      <c r="L18" s="60">
        <v>1.5812405838461543</v>
      </c>
      <c r="M18" s="3">
        <v>1.48</v>
      </c>
      <c r="N18" s="60">
        <v>1.34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58" t="s">
        <v>168</v>
      </c>
      <c r="C19" s="60">
        <v>0.53393333333333326</v>
      </c>
      <c r="D19" s="60">
        <v>0.37677499999999997</v>
      </c>
      <c r="E19" s="60">
        <v>0.33577499999999999</v>
      </c>
      <c r="F19" s="60">
        <v>0.41854166666666665</v>
      </c>
      <c r="G19" s="60">
        <v>0.49943333333333328</v>
      </c>
      <c r="H19" s="60">
        <v>0.51715833333333328</v>
      </c>
      <c r="I19" s="60">
        <v>0.41744166666666666</v>
      </c>
      <c r="J19" s="60">
        <v>0.54581572397136724</v>
      </c>
      <c r="K19" s="60">
        <v>0.94048643910256435</v>
      </c>
      <c r="L19" s="60">
        <v>0.7882004865384622</v>
      </c>
      <c r="M19" s="3">
        <v>0.71</v>
      </c>
      <c r="N19" s="60">
        <v>0.55000000000000004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>
      <c r="A20" s="3"/>
      <c r="B20" s="58" t="s">
        <v>169</v>
      </c>
      <c r="C20" s="60">
        <v>0.22268666666666667</v>
      </c>
      <c r="D20" s="60">
        <v>0.19125500000000001</v>
      </c>
      <c r="E20" s="60">
        <v>0.18305500000000002</v>
      </c>
      <c r="F20" s="60">
        <v>0.19960833333333336</v>
      </c>
      <c r="G20" s="60">
        <v>0.21578666666666668</v>
      </c>
      <c r="H20" s="60">
        <v>0.21933166666666667</v>
      </c>
      <c r="I20" s="60">
        <v>0.19938833333333333</v>
      </c>
      <c r="J20" s="60">
        <v>0.22506314479427347</v>
      </c>
      <c r="K20" s="60">
        <v>0.2962972878205129</v>
      </c>
      <c r="L20" s="60">
        <v>0.26354009730769246</v>
      </c>
      <c r="M20" s="3">
        <v>0.25</v>
      </c>
      <c r="N20" s="60">
        <v>0.22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58" t="s">
        <v>170</v>
      </c>
      <c r="C21" s="176">
        <v>0.57950000000000002</v>
      </c>
      <c r="D21" s="176">
        <v>0.57950000000000002</v>
      </c>
      <c r="E21" s="176">
        <v>0.57950000000000002</v>
      </c>
      <c r="F21" s="176">
        <v>0.57950000000000002</v>
      </c>
      <c r="G21" s="176">
        <v>0.57950000000000002</v>
      </c>
      <c r="H21" s="176">
        <v>0.57950000000000002</v>
      </c>
      <c r="I21" s="176">
        <v>0.57950000000000002</v>
      </c>
      <c r="J21" s="176">
        <v>0.57950000000000002</v>
      </c>
      <c r="K21" s="176">
        <v>0.54100000000000004</v>
      </c>
      <c r="L21" s="176">
        <v>0.52949999999999997</v>
      </c>
      <c r="M21" s="3">
        <v>0.52949999999999997</v>
      </c>
      <c r="N21" s="176">
        <v>0.56999999999999995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3"/>
      <c r="B22" s="160" t="s">
        <v>171</v>
      </c>
      <c r="C22" s="60">
        <v>1.2755916666666667</v>
      </c>
      <c r="D22" s="60">
        <v>1.1152166666666665</v>
      </c>
      <c r="E22" s="60">
        <v>1.0959750000000001</v>
      </c>
      <c r="F22" s="60">
        <v>1.1789583333333333</v>
      </c>
      <c r="G22" s="60">
        <v>1.253125</v>
      </c>
      <c r="H22" s="60">
        <v>1.2506250000000001</v>
      </c>
      <c r="I22" s="60">
        <v>1.1426499999999999</v>
      </c>
      <c r="J22" s="60">
        <v>1.3139786988251925</v>
      </c>
      <c r="K22" s="60">
        <v>1.6464168496153844</v>
      </c>
      <c r="L22" s="60">
        <v>1.476505102371795</v>
      </c>
      <c r="M22" s="3">
        <v>1.41</v>
      </c>
      <c r="N22" s="60">
        <v>1.29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58" t="s">
        <v>172</v>
      </c>
      <c r="C23" s="60">
        <v>0.48347499999999999</v>
      </c>
      <c r="D23" s="60">
        <v>0.34984166666666666</v>
      </c>
      <c r="E23" s="60">
        <v>0.33382499999999998</v>
      </c>
      <c r="F23" s="60">
        <v>0.4029666666666667</v>
      </c>
      <c r="G23" s="60">
        <v>0.46478333333333333</v>
      </c>
      <c r="H23" s="60">
        <v>0.46270833333333333</v>
      </c>
      <c r="I23" s="60">
        <v>0.37270000000000003</v>
      </c>
      <c r="J23" s="60">
        <v>0.51548224902099382</v>
      </c>
      <c r="K23" s="60">
        <v>0.83101404134615364</v>
      </c>
      <c r="L23" s="60">
        <v>0.70092091864316275</v>
      </c>
      <c r="M23" s="3">
        <v>0.65</v>
      </c>
      <c r="N23" s="60">
        <v>0.51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B24" s="58" t="s">
        <v>173</v>
      </c>
      <c r="C24" s="60">
        <v>0.21259500000000001</v>
      </c>
      <c r="D24" s="60">
        <v>0.18586833333333336</v>
      </c>
      <c r="E24" s="60">
        <v>0.18266499999999999</v>
      </c>
      <c r="F24" s="60">
        <v>0.19649333333333335</v>
      </c>
      <c r="G24" s="60">
        <v>0.20885666666666669</v>
      </c>
      <c r="H24" s="60">
        <v>0.20844166666666669</v>
      </c>
      <c r="I24" s="60">
        <v>0.19044000000000003</v>
      </c>
      <c r="J24" s="60">
        <v>0.2189964498041988</v>
      </c>
      <c r="K24" s="60">
        <v>0.27440280826923075</v>
      </c>
      <c r="L24" s="60">
        <v>0.24608418372863256</v>
      </c>
      <c r="M24" s="3">
        <v>0.24</v>
      </c>
      <c r="N24" s="60">
        <v>0.21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65" t="s">
        <v>174</v>
      </c>
      <c r="C25" s="176">
        <v>0.57950000000000002</v>
      </c>
      <c r="D25" s="176">
        <v>0.57950000000000002</v>
      </c>
      <c r="E25" s="176">
        <v>0.57950000000000002</v>
      </c>
      <c r="F25" s="176">
        <v>0.57950000000000002</v>
      </c>
      <c r="G25" s="176">
        <v>0.57950000000000002</v>
      </c>
      <c r="H25" s="176">
        <v>0.57950000000000002</v>
      </c>
      <c r="I25" s="176">
        <v>0.57950000000000002</v>
      </c>
      <c r="J25" s="176">
        <v>0.57950000000000002</v>
      </c>
      <c r="K25" s="176">
        <v>0.54100000000000004</v>
      </c>
      <c r="L25" s="176">
        <v>0.52949999999999997</v>
      </c>
      <c r="M25" s="3">
        <v>0.52949999999999997</v>
      </c>
      <c r="N25" s="176">
        <v>0.56999999999999995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58" t="s">
        <v>175</v>
      </c>
      <c r="C26" s="60">
        <v>0.10521728855412216</v>
      </c>
      <c r="D26" s="60">
        <v>0.13436697119679158</v>
      </c>
      <c r="E26" s="60">
        <v>0.13076962362758004</v>
      </c>
      <c r="F26" s="60">
        <v>0.13802554840521114</v>
      </c>
      <c r="G26" s="60">
        <v>0.12956133893139526</v>
      </c>
      <c r="H26" s="60">
        <v>0.1454091269545329</v>
      </c>
      <c r="I26" s="60">
        <v>0.16791453976419229</v>
      </c>
      <c r="J26" s="60">
        <v>0.19226063762193346</v>
      </c>
      <c r="K26" s="60">
        <v>0.31635868730841787</v>
      </c>
      <c r="L26" s="60">
        <v>0.28348398278909492</v>
      </c>
      <c r="M26" s="3">
        <v>0.25</v>
      </c>
      <c r="N26" s="60">
        <v>0.19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9" thickBot="1">
      <c r="A27" s="3"/>
      <c r="B27" s="50" t="s">
        <v>176</v>
      </c>
      <c r="C27" s="60">
        <v>0.15567562188745543</v>
      </c>
      <c r="D27" s="60">
        <v>0.16130030453012489</v>
      </c>
      <c r="E27" s="60">
        <v>0.13271962362758005</v>
      </c>
      <c r="F27" s="60">
        <v>0.15360054840521109</v>
      </c>
      <c r="G27" s="60">
        <v>0.16421133893139522</v>
      </c>
      <c r="H27" s="60">
        <v>0.19985912695453284</v>
      </c>
      <c r="I27" s="60">
        <v>0.21265620643085892</v>
      </c>
      <c r="J27" s="60">
        <v>0.22259411257230688</v>
      </c>
      <c r="K27" s="60">
        <v>0.42583108506482859</v>
      </c>
      <c r="L27" s="60">
        <v>0.37076355068439437</v>
      </c>
      <c r="M27" s="3">
        <v>0.31</v>
      </c>
      <c r="N27" s="60">
        <v>0.24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3" t="s">
        <v>177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53" t="s">
        <v>178</v>
      </c>
      <c r="B32" s="54" t="s">
        <v>179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9" thickBot="1">
      <c r="A33" s="3"/>
      <c r="B33" s="7" t="s">
        <v>180</v>
      </c>
      <c r="C33" s="55">
        <v>2014</v>
      </c>
      <c r="D33" s="55">
        <v>2015</v>
      </c>
      <c r="E33" s="55">
        <v>2016</v>
      </c>
      <c r="F33" s="55">
        <v>2017</v>
      </c>
      <c r="G33" s="55">
        <v>2018</v>
      </c>
      <c r="H33" s="55">
        <v>2019</v>
      </c>
      <c r="I33" s="55">
        <v>2020</v>
      </c>
      <c r="J33" s="55">
        <v>2021</v>
      </c>
      <c r="K33" s="55">
        <v>2022</v>
      </c>
      <c r="L33" s="55">
        <v>2023</v>
      </c>
      <c r="M33" s="55">
        <v>2024</v>
      </c>
      <c r="N33" s="55" t="s">
        <v>181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56" t="s">
        <v>182</v>
      </c>
      <c r="C34" s="63">
        <v>10241</v>
      </c>
      <c r="D34" s="63">
        <v>10036</v>
      </c>
      <c r="E34" s="63">
        <v>9909</v>
      </c>
      <c r="F34" s="63">
        <v>9719</v>
      </c>
      <c r="G34" s="63">
        <v>9618.48887685712</v>
      </c>
      <c r="H34" s="63">
        <v>9765</v>
      </c>
      <c r="I34" s="63">
        <v>7582.75090347487</v>
      </c>
      <c r="J34" s="63">
        <v>8518.3772224340591</v>
      </c>
      <c r="K34" s="63">
        <v>8730.8923554919656</v>
      </c>
      <c r="L34" s="63">
        <v>9085.6896688883298</v>
      </c>
      <c r="M34" s="63">
        <v>9411</v>
      </c>
      <c r="N34" s="63">
        <v>9238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58" t="s">
        <v>183</v>
      </c>
      <c r="C35" s="63">
        <v>16217</v>
      </c>
      <c r="D35" s="63">
        <v>16738</v>
      </c>
      <c r="E35" s="63">
        <v>17443</v>
      </c>
      <c r="F35" s="63">
        <v>17622</v>
      </c>
      <c r="G35" s="63">
        <v>17678.425179883201</v>
      </c>
      <c r="H35" s="63">
        <v>17405</v>
      </c>
      <c r="I35" s="63">
        <v>14497.124164044901</v>
      </c>
      <c r="J35" s="63">
        <v>15701.0001973156</v>
      </c>
      <c r="K35" s="63">
        <v>15779.439359127298</v>
      </c>
      <c r="L35" s="63">
        <v>15560.823621413099</v>
      </c>
      <c r="M35" s="63">
        <v>14915</v>
      </c>
      <c r="N35" s="63">
        <v>16334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58" t="s">
        <v>184</v>
      </c>
      <c r="C36" s="63">
        <v>17672</v>
      </c>
      <c r="D36" s="63">
        <v>17319</v>
      </c>
      <c r="E36" s="63">
        <v>17100</v>
      </c>
      <c r="F36" s="63">
        <v>16772</v>
      </c>
      <c r="G36" s="63">
        <v>16597.910054973501</v>
      </c>
      <c r="H36" s="63">
        <v>16851</v>
      </c>
      <c r="I36" s="63">
        <v>13097.248797961</v>
      </c>
      <c r="J36" s="63">
        <v>14683.337300535</v>
      </c>
      <c r="K36" s="63">
        <v>16116.168478460759</v>
      </c>
      <c r="L36" s="63">
        <v>17134.687729216199</v>
      </c>
      <c r="M36" s="63">
        <v>17803</v>
      </c>
      <c r="N36" s="63">
        <v>16347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58" t="s">
        <v>185</v>
      </c>
      <c r="C37" s="63">
        <v>27985</v>
      </c>
      <c r="D37" s="63">
        <v>28884</v>
      </c>
      <c r="E37" s="63">
        <v>30100</v>
      </c>
      <c r="F37" s="63">
        <v>30409.619660354099</v>
      </c>
      <c r="G37" s="63">
        <v>30506.341984267801</v>
      </c>
      <c r="H37" s="63">
        <v>30035.121543088</v>
      </c>
      <c r="I37" s="63">
        <v>25028.613857216402</v>
      </c>
      <c r="J37" s="63">
        <v>27152.6408050561</v>
      </c>
      <c r="K37" s="63">
        <v>29143.527196586969</v>
      </c>
      <c r="L37" s="63">
        <v>29345.919031879101</v>
      </c>
      <c r="M37" s="63">
        <v>28220</v>
      </c>
      <c r="N37" s="63">
        <v>28883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58" t="s">
        <v>173</v>
      </c>
      <c r="C38" s="63">
        <v>4508.4511866666671</v>
      </c>
      <c r="D38" s="63">
        <v>3862.8874899999996</v>
      </c>
      <c r="E38" s="63">
        <v>3748.2345000000005</v>
      </c>
      <c r="F38" s="63">
        <v>3954.6978333333336</v>
      </c>
      <c r="G38" s="63">
        <v>4159.851207527734</v>
      </c>
      <c r="H38" s="63">
        <v>4214.8563750000003</v>
      </c>
      <c r="I38" s="63">
        <v>2993.1142677980274</v>
      </c>
      <c r="J38" s="63">
        <v>3858.7184881136791</v>
      </c>
      <c r="K38" s="63">
        <v>5306.7862668356247</v>
      </c>
      <c r="L38" s="63">
        <v>5059.8907719470208</v>
      </c>
      <c r="M38" s="63">
        <v>5037</v>
      </c>
      <c r="N38" s="63">
        <v>4220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58" t="s">
        <v>169</v>
      </c>
      <c r="C39" s="63">
        <v>7478.1517000000003</v>
      </c>
      <c r="D39" s="63">
        <v>6628.9261400000005</v>
      </c>
      <c r="E39" s="63">
        <v>6611.8161666666656</v>
      </c>
      <c r="F39" s="63">
        <v>7284.0161972446185</v>
      </c>
      <c r="G39" s="63">
        <v>7899.4647251162251</v>
      </c>
      <c r="H39" s="63">
        <v>7905.1939316048574</v>
      </c>
      <c r="I39" s="63">
        <v>5988.6798663290274</v>
      </c>
      <c r="J39" s="63">
        <v>7333.2704748662882</v>
      </c>
      <c r="K39" s="63">
        <v>10362.177679046486</v>
      </c>
      <c r="L39" s="63">
        <v>9280.5916286940974</v>
      </c>
      <c r="M39" s="63">
        <v>8374</v>
      </c>
      <c r="N39" s="63">
        <v>7767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160" t="s">
        <v>186</v>
      </c>
      <c r="C40" s="63">
        <v>26458</v>
      </c>
      <c r="D40" s="63">
        <v>26774</v>
      </c>
      <c r="E40" s="63">
        <v>27352</v>
      </c>
      <c r="F40" s="63">
        <v>27341</v>
      </c>
      <c r="G40" s="63">
        <v>27296.914056740323</v>
      </c>
      <c r="H40" s="63">
        <v>27170</v>
      </c>
      <c r="I40" s="63">
        <v>22079.87506751977</v>
      </c>
      <c r="J40" s="63">
        <v>24219.37741974966</v>
      </c>
      <c r="K40" s="63">
        <v>24510.331714619264</v>
      </c>
      <c r="L40" s="63">
        <v>24646.513290301431</v>
      </c>
      <c r="M40" s="63">
        <v>24326</v>
      </c>
      <c r="N40" s="63">
        <v>25572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58" t="s">
        <v>187</v>
      </c>
      <c r="C41" s="63">
        <v>11986.602886666667</v>
      </c>
      <c r="D41" s="63">
        <v>10491.813630000001</v>
      </c>
      <c r="E41" s="63">
        <v>10360.050666666666</v>
      </c>
      <c r="F41" s="63">
        <v>11238.714030577952</v>
      </c>
      <c r="G41" s="63">
        <v>12059.31593264396</v>
      </c>
      <c r="H41" s="63">
        <v>12120.050306604859</v>
      </c>
      <c r="I41" s="63">
        <v>8981.7941341270543</v>
      </c>
      <c r="J41" s="63">
        <v>11191.988962979967</v>
      </c>
      <c r="K41" s="63">
        <v>15668.963945882111</v>
      </c>
      <c r="L41" s="63">
        <v>14340.482400641118</v>
      </c>
      <c r="M41" s="63">
        <v>13411</v>
      </c>
      <c r="N41" s="63">
        <v>11986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65" t="s">
        <v>188</v>
      </c>
      <c r="C42" s="63">
        <v>38444.602886666667</v>
      </c>
      <c r="D42" s="63">
        <v>37265.813630000004</v>
      </c>
      <c r="E42" s="63">
        <v>37712.050666666662</v>
      </c>
      <c r="F42" s="63">
        <v>38579.714030577954</v>
      </c>
      <c r="G42" s="63">
        <v>39356.229989384286</v>
      </c>
      <c r="H42" s="63">
        <v>39290.050306604855</v>
      </c>
      <c r="I42" s="63">
        <v>31061.669201646822</v>
      </c>
      <c r="J42" s="63">
        <v>35411.366382729626</v>
      </c>
      <c r="K42" s="63">
        <v>40179.295660501375</v>
      </c>
      <c r="L42" s="63">
        <v>38986.995690942553</v>
      </c>
      <c r="M42" s="63">
        <v>37736.730000000003</v>
      </c>
      <c r="N42" s="63">
        <v>37558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160" t="s">
        <v>186</v>
      </c>
      <c r="C43" s="63">
        <v>26.457999999999998</v>
      </c>
      <c r="D43" s="63">
        <v>26.774000000000001</v>
      </c>
      <c r="E43" s="63">
        <v>27.352</v>
      </c>
      <c r="F43" s="63">
        <v>27.341000000000001</v>
      </c>
      <c r="G43" s="63">
        <v>27.296914056740324</v>
      </c>
      <c r="H43" s="63">
        <v>27.17</v>
      </c>
      <c r="I43" s="63">
        <v>22.079875067519769</v>
      </c>
      <c r="J43" s="63">
        <v>24.219377419749659</v>
      </c>
      <c r="K43" s="63">
        <v>24.510331714619262</v>
      </c>
      <c r="L43" s="63">
        <v>24.646513290301431</v>
      </c>
      <c r="M43" s="63">
        <v>24.33</v>
      </c>
      <c r="N43" s="63">
        <v>26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58" t="s">
        <v>187</v>
      </c>
      <c r="C44" s="63">
        <v>11.986602886666667</v>
      </c>
      <c r="D44" s="63">
        <v>10.491813630000001</v>
      </c>
      <c r="E44" s="63">
        <v>10.360050666666666</v>
      </c>
      <c r="F44" s="63">
        <v>11.238714030577952</v>
      </c>
      <c r="G44" s="63">
        <v>12.05931593264396</v>
      </c>
      <c r="H44" s="63">
        <v>12.120050306604858</v>
      </c>
      <c r="I44" s="63">
        <v>8.9817941341270551</v>
      </c>
      <c r="J44" s="63">
        <v>11.191988962979968</v>
      </c>
      <c r="K44" s="63">
        <v>15.668963945882112</v>
      </c>
      <c r="L44" s="63">
        <v>14.340482400641118</v>
      </c>
      <c r="M44" s="63">
        <v>13.41</v>
      </c>
      <c r="N44" s="63">
        <v>12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9" thickBot="1">
      <c r="A45" s="3"/>
      <c r="B45" s="50" t="s">
        <v>189</v>
      </c>
      <c r="C45" s="63">
        <v>38.444602886666665</v>
      </c>
      <c r="D45" s="63">
        <v>37.265813630000004</v>
      </c>
      <c r="E45" s="63">
        <v>37.71205066666667</v>
      </c>
      <c r="F45" s="63">
        <v>38.579714030577954</v>
      </c>
      <c r="G45" s="63">
        <v>39.356229989384282</v>
      </c>
      <c r="H45" s="63">
        <v>39.290050306604861</v>
      </c>
      <c r="I45" s="63">
        <v>31.061669201646822</v>
      </c>
      <c r="J45" s="63">
        <v>35.411366382729625</v>
      </c>
      <c r="K45" s="63">
        <v>40.179295660501374</v>
      </c>
      <c r="L45" s="63">
        <v>38.98699569094255</v>
      </c>
      <c r="M45" s="63">
        <v>37.74</v>
      </c>
      <c r="N45" s="63">
        <v>38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4" t="s">
        <v>190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53" t="s">
        <v>191</v>
      </c>
      <c r="B50" s="54" t="s">
        <v>192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9" thickBot="1">
      <c r="B51" s="7" t="s">
        <v>193</v>
      </c>
      <c r="C51" s="55">
        <v>2014</v>
      </c>
      <c r="D51" s="55">
        <v>2015</v>
      </c>
      <c r="E51" s="55">
        <v>2016</v>
      </c>
      <c r="F51" s="55">
        <v>2017</v>
      </c>
      <c r="G51" s="55">
        <v>2018</v>
      </c>
      <c r="H51" s="55">
        <v>2019</v>
      </c>
      <c r="I51" s="55">
        <v>2020</v>
      </c>
      <c r="J51" s="55">
        <v>2021</v>
      </c>
      <c r="K51" s="55">
        <v>2022</v>
      </c>
      <c r="L51" s="55">
        <v>2023</v>
      </c>
      <c r="M51" s="55">
        <v>2024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56" t="s">
        <v>194</v>
      </c>
      <c r="C52" s="3">
        <v>1410</v>
      </c>
      <c r="D52" s="3">
        <v>1450</v>
      </c>
      <c r="E52" s="3">
        <v>1498</v>
      </c>
      <c r="F52" s="3">
        <v>1553</v>
      </c>
      <c r="G52" s="3">
        <v>1588</v>
      </c>
      <c r="H52" s="3">
        <v>1597</v>
      </c>
      <c r="I52" s="3">
        <v>1502</v>
      </c>
      <c r="J52" s="3">
        <v>1506</v>
      </c>
      <c r="K52" s="3">
        <v>1509</v>
      </c>
      <c r="L52" s="3">
        <v>1507</v>
      </c>
      <c r="M52" s="3">
        <v>1496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58" t="s">
        <v>195</v>
      </c>
      <c r="C53" s="3">
        <v>1819</v>
      </c>
      <c r="D53" s="3">
        <v>1216</v>
      </c>
      <c r="E53" s="3">
        <v>1257</v>
      </c>
      <c r="F53" s="3">
        <v>1298</v>
      </c>
      <c r="G53" s="3">
        <v>1358</v>
      </c>
      <c r="H53" s="3">
        <v>1382</v>
      </c>
      <c r="I53" s="3">
        <v>1494</v>
      </c>
      <c r="J53" s="3">
        <v>1501</v>
      </c>
      <c r="K53" s="3">
        <v>1506</v>
      </c>
      <c r="L53" s="3">
        <v>1521</v>
      </c>
      <c r="M53" s="3">
        <v>1247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58" t="s">
        <v>196</v>
      </c>
      <c r="C54" s="3">
        <v>5362</v>
      </c>
      <c r="D54" s="3">
        <v>5828</v>
      </c>
      <c r="E54" s="3">
        <v>5721</v>
      </c>
      <c r="F54" s="3">
        <v>5571</v>
      </c>
      <c r="G54" s="3">
        <v>5454</v>
      </c>
      <c r="H54" s="3">
        <v>5406</v>
      </c>
      <c r="I54" s="3">
        <v>5384</v>
      </c>
      <c r="J54" s="3">
        <v>5379</v>
      </c>
      <c r="K54" s="3">
        <v>5365</v>
      </c>
      <c r="L54" s="3">
        <v>5326</v>
      </c>
      <c r="M54" s="3">
        <v>5594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9" thickBot="1">
      <c r="A55" s="3"/>
      <c r="B55" s="50" t="s">
        <v>76</v>
      </c>
      <c r="C55" s="3">
        <v>8591</v>
      </c>
      <c r="D55" s="3">
        <v>8494</v>
      </c>
      <c r="E55" s="3">
        <v>8476</v>
      </c>
      <c r="F55" s="3">
        <v>8422</v>
      </c>
      <c r="G55" s="3">
        <v>8400</v>
      </c>
      <c r="H55" s="3">
        <v>8385</v>
      </c>
      <c r="I55" s="3">
        <v>8380</v>
      </c>
      <c r="J55" s="3">
        <v>8386</v>
      </c>
      <c r="K55" s="3">
        <v>8380</v>
      </c>
      <c r="L55" s="3">
        <v>8354</v>
      </c>
      <c r="M55" s="3">
        <v>8337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3" t="s">
        <v>723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9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53" t="s">
        <v>153</v>
      </c>
      <c r="B60" s="5"/>
      <c r="C60" s="77" t="s">
        <v>197</v>
      </c>
      <c r="D60" s="77" t="s">
        <v>198</v>
      </c>
      <c r="E60" s="77" t="s">
        <v>199</v>
      </c>
      <c r="F60" s="77" t="s">
        <v>200</v>
      </c>
      <c r="G60" s="77" t="s">
        <v>201</v>
      </c>
      <c r="H60" s="77" t="s">
        <v>202</v>
      </c>
      <c r="I60" s="77" t="s">
        <v>203</v>
      </c>
      <c r="J60" s="77" t="s">
        <v>204</v>
      </c>
      <c r="K60" s="77" t="s">
        <v>205</v>
      </c>
      <c r="L60" s="77" t="s">
        <v>206</v>
      </c>
      <c r="M60" s="77" t="s">
        <v>207</v>
      </c>
      <c r="N60" s="77" t="s">
        <v>208</v>
      </c>
      <c r="O60" s="77" t="s">
        <v>209</v>
      </c>
      <c r="P60" s="77" t="s">
        <v>210</v>
      </c>
      <c r="Q60" s="77" t="s">
        <v>211</v>
      </c>
      <c r="R60" s="6" t="s">
        <v>212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9" thickBot="1">
      <c r="A61" s="53" t="s">
        <v>213</v>
      </c>
      <c r="B61" s="7" t="s">
        <v>214</v>
      </c>
      <c r="C61" s="80" t="s">
        <v>197</v>
      </c>
      <c r="D61" s="80" t="s">
        <v>215</v>
      </c>
      <c r="E61" s="80" t="s">
        <v>216</v>
      </c>
      <c r="F61" s="80" t="s">
        <v>217</v>
      </c>
      <c r="G61" s="80" t="s">
        <v>218</v>
      </c>
      <c r="H61" s="80" t="s">
        <v>219</v>
      </c>
      <c r="I61" s="80" t="s">
        <v>220</v>
      </c>
      <c r="J61" s="80" t="s">
        <v>221</v>
      </c>
      <c r="K61" s="80" t="s">
        <v>222</v>
      </c>
      <c r="L61" s="80" t="s">
        <v>223</v>
      </c>
      <c r="M61" s="80" t="s">
        <v>224</v>
      </c>
      <c r="N61" s="80" t="s">
        <v>225</v>
      </c>
      <c r="O61" s="80" t="s">
        <v>226</v>
      </c>
      <c r="P61" s="80" t="s">
        <v>227</v>
      </c>
      <c r="Q61" s="80" t="s">
        <v>228</v>
      </c>
      <c r="R61" s="8" t="s">
        <v>229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9" thickBot="1">
      <c r="A62" s="53" t="s">
        <v>230</v>
      </c>
      <c r="B62" s="177" t="s">
        <v>231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9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53" t="s">
        <v>232</v>
      </c>
      <c r="B63" s="58" t="s">
        <v>233</v>
      </c>
      <c r="C63" s="60">
        <v>1.6</v>
      </c>
      <c r="D63" s="60">
        <v>1.51</v>
      </c>
      <c r="E63" s="60">
        <v>1.55</v>
      </c>
      <c r="F63" s="60">
        <v>1.95</v>
      </c>
      <c r="G63" s="60">
        <v>1.72</v>
      </c>
      <c r="H63" s="60">
        <v>1.73</v>
      </c>
      <c r="I63" s="60">
        <v>1.74</v>
      </c>
      <c r="J63" s="60">
        <v>1.74</v>
      </c>
      <c r="K63" s="60">
        <v>1.74</v>
      </c>
      <c r="L63" s="60">
        <v>1.44</v>
      </c>
      <c r="M63" s="60">
        <v>1.89</v>
      </c>
      <c r="N63" s="60">
        <v>1.75</v>
      </c>
      <c r="O63" s="60">
        <v>1.4</v>
      </c>
      <c r="P63" s="60">
        <v>1.5</v>
      </c>
      <c r="Q63" s="60">
        <v>1.4</v>
      </c>
      <c r="R63" s="180">
        <v>0.78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173" t="s">
        <v>234</v>
      </c>
      <c r="B64" s="58" t="s">
        <v>235</v>
      </c>
      <c r="C64" s="60">
        <v>0.71</v>
      </c>
      <c r="D64" s="60">
        <v>0.64</v>
      </c>
      <c r="E64" s="60">
        <v>0.68</v>
      </c>
      <c r="F64" s="60">
        <v>0.85</v>
      </c>
      <c r="G64" s="60">
        <v>0.74</v>
      </c>
      <c r="H64" s="60">
        <v>0.67</v>
      </c>
      <c r="I64" s="60">
        <v>0.68</v>
      </c>
      <c r="J64" s="60">
        <v>0.71</v>
      </c>
      <c r="K64" s="60">
        <v>0.7</v>
      </c>
      <c r="L64" s="60">
        <v>0.67</v>
      </c>
      <c r="M64" s="60">
        <v>0.77</v>
      </c>
      <c r="N64" s="60">
        <v>0.64</v>
      </c>
      <c r="O64" s="60">
        <v>0.71</v>
      </c>
      <c r="P64" s="60">
        <v>0.76</v>
      </c>
      <c r="Q64" s="60">
        <v>0.66</v>
      </c>
      <c r="R64" s="180">
        <v>0.66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9" thickBot="1">
      <c r="A65" s="173" t="s">
        <v>236</v>
      </c>
      <c r="B65" s="58" t="s">
        <v>237</v>
      </c>
      <c r="C65" s="60">
        <v>0.9</v>
      </c>
      <c r="D65" s="60">
        <v>0.86</v>
      </c>
      <c r="E65" s="60">
        <v>0.87</v>
      </c>
      <c r="F65" s="60">
        <v>1.1000000000000001</v>
      </c>
      <c r="G65" s="60">
        <v>0.98</v>
      </c>
      <c r="H65" s="60">
        <v>1.06</v>
      </c>
      <c r="I65" s="60">
        <v>1.05</v>
      </c>
      <c r="J65" s="60">
        <v>1.03</v>
      </c>
      <c r="K65" s="60">
        <v>1.04</v>
      </c>
      <c r="L65" s="60">
        <v>0.77</v>
      </c>
      <c r="M65" s="60">
        <v>1.1299999999999999</v>
      </c>
      <c r="N65" s="60">
        <v>1.1200000000000001</v>
      </c>
      <c r="O65" s="60">
        <v>0.68</v>
      </c>
      <c r="P65" s="60">
        <v>0.73</v>
      </c>
      <c r="Q65" s="60">
        <v>0.74</v>
      </c>
      <c r="R65" s="180">
        <v>0.12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9" thickBot="1">
      <c r="A66" s="3"/>
      <c r="B66" s="177" t="s">
        <v>238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2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58" t="s">
        <v>233</v>
      </c>
      <c r="C67" s="60">
        <v>1.68</v>
      </c>
      <c r="D67" s="60">
        <v>1.51</v>
      </c>
      <c r="E67" s="60">
        <v>1.62</v>
      </c>
      <c r="F67" s="60">
        <v>1.71</v>
      </c>
      <c r="G67" s="60">
        <v>1.57</v>
      </c>
      <c r="H67" s="60">
        <v>1.57</v>
      </c>
      <c r="I67" s="60">
        <v>1.5</v>
      </c>
      <c r="J67" s="60">
        <v>1.72</v>
      </c>
      <c r="K67" s="60">
        <v>1.63</v>
      </c>
      <c r="L67" s="60">
        <v>1.38</v>
      </c>
      <c r="M67" s="60">
        <v>1.63</v>
      </c>
      <c r="N67" s="60">
        <v>1.76</v>
      </c>
      <c r="O67" s="60">
        <v>1.41</v>
      </c>
      <c r="P67" s="60">
        <v>1.41</v>
      </c>
      <c r="Q67" s="60">
        <v>1.43</v>
      </c>
      <c r="R67" s="180">
        <v>0.84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58" t="s">
        <v>235</v>
      </c>
      <c r="C68" s="60">
        <v>0.78</v>
      </c>
      <c r="D68" s="60">
        <v>0.72</v>
      </c>
      <c r="E68" s="60">
        <v>0.74</v>
      </c>
      <c r="F68" s="60">
        <v>0.81</v>
      </c>
      <c r="G68" s="60">
        <v>0.7</v>
      </c>
      <c r="H68" s="60">
        <v>0.71</v>
      </c>
      <c r="I68" s="60">
        <v>0.79</v>
      </c>
      <c r="J68" s="60">
        <v>0.78</v>
      </c>
      <c r="K68" s="60">
        <v>0.72</v>
      </c>
      <c r="L68" s="60">
        <v>0.72</v>
      </c>
      <c r="M68" s="60">
        <v>0.82</v>
      </c>
      <c r="N68" s="60">
        <v>0.56000000000000005</v>
      </c>
      <c r="O68" s="60">
        <v>0.76</v>
      </c>
      <c r="P68" s="60">
        <v>0.79</v>
      </c>
      <c r="Q68" s="60">
        <v>0.75</v>
      </c>
      <c r="R68" s="180">
        <v>0.71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9" thickBot="1">
      <c r="A69" s="3"/>
      <c r="B69" s="50" t="s">
        <v>237</v>
      </c>
      <c r="C69" s="183">
        <v>0.91</v>
      </c>
      <c r="D69" s="183">
        <v>0.79</v>
      </c>
      <c r="E69" s="183">
        <v>0.88</v>
      </c>
      <c r="F69" s="183">
        <v>0.91</v>
      </c>
      <c r="G69" s="183">
        <v>0.87</v>
      </c>
      <c r="H69" s="183">
        <v>0.86</v>
      </c>
      <c r="I69" s="183">
        <v>0.72</v>
      </c>
      <c r="J69" s="183">
        <v>0.94</v>
      </c>
      <c r="K69" s="183">
        <v>0.91</v>
      </c>
      <c r="L69" s="183">
        <v>0.65</v>
      </c>
      <c r="M69" s="183">
        <v>0.81</v>
      </c>
      <c r="N69" s="183">
        <v>1.2</v>
      </c>
      <c r="O69" s="183">
        <v>0.66</v>
      </c>
      <c r="P69" s="183">
        <v>0.62</v>
      </c>
      <c r="Q69" s="183">
        <v>0.67</v>
      </c>
      <c r="R69" s="184">
        <v>0.14000000000000001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9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9" thickBot="1">
      <c r="A71" s="185" t="s">
        <v>239</v>
      </c>
      <c r="B71" s="3"/>
      <c r="C71" s="186" t="s">
        <v>240</v>
      </c>
      <c r="D71" s="18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3"/>
      <c r="C72" s="187" t="s">
        <v>241</v>
      </c>
      <c r="D72" s="188">
        <v>1.19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3"/>
      <c r="C73" s="187" t="s">
        <v>242</v>
      </c>
      <c r="D73" s="188">
        <v>0.89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9" thickBot="1">
      <c r="A74" s="3"/>
      <c r="B74" s="3"/>
      <c r="C74" s="189" t="s">
        <v>243</v>
      </c>
      <c r="D74" s="190">
        <v>0.09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</sheetData>
  <hyperlinks>
    <hyperlink ref="A62" r:id="rId1" xr:uid="{69C26EC2-5BB2-4543-9611-B65F14188BDD}"/>
    <hyperlink ref="A61" r:id="rId2" xr:uid="{7EA810E7-8CEC-074F-8384-07D98B5707A0}"/>
    <hyperlink ref="A63" r:id="rId3" location="rateShowYear" xr:uid="{AA108FD7-4D04-894A-86D1-5CC5B6583F29}"/>
    <hyperlink ref="A65" r:id="rId4" xr:uid="{2E48B016-ABE2-6147-BCB9-796E5E772C09}"/>
    <hyperlink ref="A64" r:id="rId5" xr:uid="{5D3CB418-D985-FE4A-A3FE-8E03288A6C89}"/>
    <hyperlink ref="A71" r:id="rId6" xr:uid="{BF84BB0A-D290-3944-9444-3429EFB2D091}"/>
    <hyperlink ref="A9" r:id="rId7" xr:uid="{4AE3D8E9-B16D-3F4E-96B3-D3FB39EE8779}"/>
    <hyperlink ref="A10" r:id="rId8" xr:uid="{853A0CFD-AA66-4A4D-BEED-B80F03A85E04}"/>
    <hyperlink ref="A8" r:id="rId9" xr:uid="{5098408F-1166-F94D-B28C-9534BF869A55}"/>
    <hyperlink ref="A32" r:id="rId10" xr:uid="{97462E02-583F-C146-BF9D-7200CEF01800}"/>
    <hyperlink ref="A60" r:id="rId11" display="BEIS (Weekly Road Fuel Prices)" xr:uid="{ACBF787D-FE5F-8B45-A71D-F0BF63236378}"/>
    <hyperlink ref="A50" r:id="rId12" xr:uid="{F8811CDA-6A96-4842-B5E5-F6E2D92F3DC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B98A-AE59-F147-9784-15EB8F665FC4}">
  <dimension ref="A1:AZ515"/>
  <sheetViews>
    <sheetView topLeftCell="A189" zoomScale="116" workbookViewId="0">
      <pane xSplit="2" topLeftCell="C1" activePane="topRight" state="frozen"/>
      <selection activeCell="A2" sqref="A2"/>
      <selection pane="topRight" activeCell="B207" sqref="A1:XFD1048576"/>
    </sheetView>
  </sheetViews>
  <sheetFormatPr baseColWidth="10" defaultColWidth="11" defaultRowHeight="18"/>
  <cols>
    <col min="1" max="1" width="18.83203125" style="4" customWidth="1"/>
    <col min="2" max="2" width="41.1640625" style="4" bestFit="1" customWidth="1"/>
    <col min="3" max="13" width="11.6640625" style="4" bestFit="1" customWidth="1"/>
    <col min="14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3" t="s">
        <v>245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9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53" t="s">
        <v>246</v>
      </c>
      <c r="B8" s="54" t="s">
        <v>247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3"/>
      <c r="B9" s="7" t="s">
        <v>248</v>
      </c>
      <c r="C9" s="116" t="s">
        <v>249</v>
      </c>
      <c r="D9" s="116" t="s">
        <v>250</v>
      </c>
      <c r="E9" s="116" t="s">
        <v>251</v>
      </c>
      <c r="F9" s="116" t="s">
        <v>252</v>
      </c>
      <c r="G9" s="116" t="s">
        <v>253</v>
      </c>
      <c r="H9" s="116" t="s">
        <v>254</v>
      </c>
      <c r="I9" s="116" t="s">
        <v>255</v>
      </c>
      <c r="J9" s="116" t="s">
        <v>256</v>
      </c>
      <c r="K9" s="116" t="s">
        <v>257</v>
      </c>
      <c r="L9" s="116" t="s">
        <v>258</v>
      </c>
      <c r="M9" s="116" t="s">
        <v>259</v>
      </c>
      <c r="N9" s="116" t="s">
        <v>629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62" t="s">
        <v>260</v>
      </c>
      <c r="C10" s="57">
        <v>782.5</v>
      </c>
      <c r="D10" s="57">
        <v>827.9</v>
      </c>
      <c r="E10" s="57">
        <v>808.5</v>
      </c>
      <c r="F10" s="57">
        <v>789.4</v>
      </c>
      <c r="G10" s="57">
        <v>758</v>
      </c>
      <c r="H10" s="57">
        <v>744.1</v>
      </c>
      <c r="I10" s="57">
        <v>551.9</v>
      </c>
      <c r="J10" s="57">
        <v>756.3</v>
      </c>
      <c r="K10" s="57">
        <v>562.9</v>
      </c>
      <c r="L10" s="57">
        <v>807.5</v>
      </c>
      <c r="M10" s="57">
        <v>1239</v>
      </c>
      <c r="N10" s="57">
        <v>1405.6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62" t="s">
        <v>261</v>
      </c>
      <c r="C11" s="57">
        <v>493.3</v>
      </c>
      <c r="D11" s="57">
        <v>860.8</v>
      </c>
      <c r="E11" s="57">
        <v>837.4</v>
      </c>
      <c r="F11" s="57">
        <v>733.3</v>
      </c>
      <c r="G11" s="57">
        <v>721.1</v>
      </c>
      <c r="H11" s="57">
        <v>802.1</v>
      </c>
      <c r="I11" s="57">
        <v>886.8</v>
      </c>
      <c r="J11" s="57">
        <v>1669.2</v>
      </c>
      <c r="K11" s="57">
        <v>1575.5</v>
      </c>
      <c r="L11" s="57">
        <v>1238.0999999999999</v>
      </c>
      <c r="M11" s="57">
        <v>1445</v>
      </c>
      <c r="N11" s="57">
        <v>1411.5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62" t="s">
        <v>262</v>
      </c>
      <c r="C12" s="57">
        <v>34.9</v>
      </c>
      <c r="D12" s="57">
        <v>43.6</v>
      </c>
      <c r="E12" s="57">
        <v>22.3</v>
      </c>
      <c r="F12" s="57">
        <v>31.4</v>
      </c>
      <c r="G12" s="57">
        <v>57.2</v>
      </c>
      <c r="H12" s="57">
        <v>64.400000000000006</v>
      </c>
      <c r="I12" s="57">
        <v>23.7</v>
      </c>
      <c r="J12" s="57">
        <v>32.799999999999997</v>
      </c>
      <c r="K12" s="57">
        <v>47.7</v>
      </c>
      <c r="L12" s="57">
        <v>52.8</v>
      </c>
      <c r="M12" s="57">
        <v>63</v>
      </c>
      <c r="N12" s="117">
        <v>39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62" t="s">
        <v>263</v>
      </c>
      <c r="C13" s="57"/>
      <c r="D13" s="57"/>
      <c r="E13" s="57"/>
      <c r="F13" s="57"/>
      <c r="G13" s="57"/>
      <c r="H13" s="57"/>
      <c r="I13" s="57">
        <v>20.3</v>
      </c>
      <c r="J13" s="57">
        <v>57.8</v>
      </c>
      <c r="K13" s="57">
        <v>51.3</v>
      </c>
      <c r="L13" s="57">
        <v>64</v>
      </c>
      <c r="M13" s="57">
        <v>28</v>
      </c>
      <c r="N13" s="57">
        <v>13.5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9" thickBot="1">
      <c r="A14" s="3"/>
      <c r="B14" s="7" t="s">
        <v>387</v>
      </c>
      <c r="C14" s="3"/>
      <c r="D14" s="3"/>
      <c r="E14" s="3"/>
      <c r="F14" s="3"/>
      <c r="G14" s="3"/>
      <c r="H14" s="3"/>
      <c r="I14" s="3"/>
      <c r="J14" s="3">
        <v>7.7</v>
      </c>
      <c r="K14" s="3">
        <v>37.799999999999997</v>
      </c>
      <c r="L14" s="3">
        <v>63</v>
      </c>
      <c r="M14" s="3">
        <v>258</v>
      </c>
      <c r="N14" s="3">
        <v>502.3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3" t="s">
        <v>264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9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53" t="s">
        <v>246</v>
      </c>
      <c r="B19" s="54" t="s">
        <v>265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9" thickBot="1">
      <c r="A20" s="3"/>
      <c r="B20" s="7" t="s">
        <v>248</v>
      </c>
      <c r="C20" s="116" t="s">
        <v>249</v>
      </c>
      <c r="D20" s="116" t="s">
        <v>250</v>
      </c>
      <c r="E20" s="116" t="s">
        <v>251</v>
      </c>
      <c r="F20" s="116" t="s">
        <v>252</v>
      </c>
      <c r="G20" s="116" t="s">
        <v>253</v>
      </c>
      <c r="H20" s="116" t="s">
        <v>254</v>
      </c>
      <c r="I20" s="116" t="s">
        <v>255</v>
      </c>
      <c r="J20" s="116" t="s">
        <v>256</v>
      </c>
      <c r="K20" s="116" t="s">
        <v>257</v>
      </c>
      <c r="L20" s="116" t="s">
        <v>258</v>
      </c>
      <c r="M20" s="116" t="s">
        <v>259</v>
      </c>
      <c r="N20" s="116" t="s">
        <v>629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62" t="s">
        <v>726</v>
      </c>
      <c r="C21" s="57">
        <v>528.46699999999998</v>
      </c>
      <c r="D21" s="57">
        <v>813.23699999999997</v>
      </c>
      <c r="E21" s="57">
        <v>838.47699999999998</v>
      </c>
      <c r="F21" s="57">
        <v>918.54700000000003</v>
      </c>
      <c r="G21" s="57">
        <v>1020.55</v>
      </c>
      <c r="H21" s="57">
        <v>1060.42</v>
      </c>
      <c r="I21" s="57">
        <v>1040.4926012999995</v>
      </c>
      <c r="J21" s="57">
        <v>1837.0627915899993</v>
      </c>
      <c r="K21" s="57">
        <v>1935.7608603000001</v>
      </c>
      <c r="L21" s="57">
        <v>1943.8559039999986</v>
      </c>
      <c r="M21" s="118">
        <v>2181.8342229999998</v>
      </c>
      <c r="N21" s="57">
        <v>2661.6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9" thickBot="1">
      <c r="A22" s="3"/>
      <c r="B22" s="7" t="s">
        <v>727</v>
      </c>
      <c r="C22" s="57">
        <v>806.274</v>
      </c>
      <c r="D22" s="57">
        <v>941.17399999999998</v>
      </c>
      <c r="E22" s="57">
        <v>834.83199999999999</v>
      </c>
      <c r="F22" s="57">
        <v>644.40599999999995</v>
      </c>
      <c r="G22" s="57">
        <v>519.77599999999995</v>
      </c>
      <c r="H22" s="57">
        <v>570.59799999999996</v>
      </c>
      <c r="I22" s="57">
        <v>477.83927374999985</v>
      </c>
      <c r="J22" s="57">
        <v>841.50598025000022</v>
      </c>
      <c r="K22" s="57">
        <v>599.82570064999982</v>
      </c>
      <c r="L22" s="57">
        <v>614.64239299999997</v>
      </c>
      <c r="M22" s="118">
        <v>1134.2769759999994</v>
      </c>
      <c r="N22" s="57">
        <v>1028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3" t="s">
        <v>670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9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3"/>
      <c r="B27" s="119"/>
      <c r="C27" s="120"/>
      <c r="D27" s="1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9" thickBot="1">
      <c r="A28" s="53" t="s">
        <v>266</v>
      </c>
      <c r="B28" s="122" t="s">
        <v>650</v>
      </c>
      <c r="C28" s="123" t="s">
        <v>267</v>
      </c>
      <c r="D28" s="124" t="s">
        <v>268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125" t="s">
        <v>270</v>
      </c>
      <c r="C29" s="126" t="s">
        <v>654</v>
      </c>
      <c r="D29" s="127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111" t="s">
        <v>275</v>
      </c>
      <c r="C30" s="128" t="s">
        <v>654</v>
      </c>
      <c r="D30" s="129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111" t="s">
        <v>655</v>
      </c>
      <c r="C31" s="128" t="s">
        <v>654</v>
      </c>
      <c r="D31" s="129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3"/>
      <c r="B32" s="111" t="s">
        <v>656</v>
      </c>
      <c r="C32" s="128" t="s">
        <v>654</v>
      </c>
      <c r="D32" s="129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>
      <c r="A33" s="3"/>
      <c r="B33" s="111" t="s">
        <v>657</v>
      </c>
      <c r="C33" s="128" t="s">
        <v>654</v>
      </c>
      <c r="D33" s="129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111" t="s">
        <v>658</v>
      </c>
      <c r="C34" s="128" t="s">
        <v>654</v>
      </c>
      <c r="D34" s="129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111" t="s">
        <v>289</v>
      </c>
      <c r="C35" s="128" t="s">
        <v>654</v>
      </c>
      <c r="D35" s="129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111" t="s">
        <v>271</v>
      </c>
      <c r="C36" s="128" t="s">
        <v>654</v>
      </c>
      <c r="D36" s="129"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111" t="s">
        <v>272</v>
      </c>
      <c r="C37" s="128" t="s">
        <v>654</v>
      </c>
      <c r="D37" s="129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111" t="s">
        <v>659</v>
      </c>
      <c r="C38" s="128" t="s">
        <v>654</v>
      </c>
      <c r="D38" s="129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111" t="s">
        <v>660</v>
      </c>
      <c r="C39" s="128" t="s">
        <v>654</v>
      </c>
      <c r="D39" s="129">
        <v>1E-4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111" t="s">
        <v>273</v>
      </c>
      <c r="C40" s="128" t="s">
        <v>654</v>
      </c>
      <c r="D40" s="129">
        <v>1E-4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111" t="s">
        <v>661</v>
      </c>
      <c r="C41" s="130">
        <v>1</v>
      </c>
      <c r="D41" s="129">
        <v>2.0000000000000001E-4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111" t="s">
        <v>662</v>
      </c>
      <c r="C42" s="130">
        <v>1</v>
      </c>
      <c r="D42" s="129">
        <v>2.0000000000000001E-4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111" t="s">
        <v>663</v>
      </c>
      <c r="C43" s="131">
        <v>1.0288489999999999</v>
      </c>
      <c r="D43" s="129">
        <v>2.9999999999999997E-4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111" t="s">
        <v>277</v>
      </c>
      <c r="C44" s="130">
        <v>1</v>
      </c>
      <c r="D44" s="129">
        <v>2.9999999999999997E-4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111" t="s">
        <v>664</v>
      </c>
      <c r="C45" s="130">
        <v>1</v>
      </c>
      <c r="D45" s="129">
        <v>4.0000000000000002E-4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111" t="s">
        <v>281</v>
      </c>
      <c r="C46" s="130">
        <v>2</v>
      </c>
      <c r="D46" s="129">
        <v>4.0000000000000002E-4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111" t="s">
        <v>276</v>
      </c>
      <c r="C47" s="130">
        <v>2</v>
      </c>
      <c r="D47" s="129">
        <v>4.0000000000000002E-4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111" t="s">
        <v>278</v>
      </c>
      <c r="C48" s="130">
        <v>2</v>
      </c>
      <c r="D48" s="129">
        <v>4.0000000000000002E-4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111" t="s">
        <v>665</v>
      </c>
      <c r="C49" s="131">
        <v>1.8595649999999999</v>
      </c>
      <c r="D49" s="129">
        <v>5.0000000000000001E-4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111" t="s">
        <v>282</v>
      </c>
      <c r="C50" s="130">
        <v>2</v>
      </c>
      <c r="D50" s="129">
        <v>5.0000000000000001E-4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111" t="s">
        <v>666</v>
      </c>
      <c r="C51" s="130">
        <v>2</v>
      </c>
      <c r="D51" s="129">
        <v>5.0000000000000001E-4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111" t="s">
        <v>280</v>
      </c>
      <c r="C52" s="131">
        <v>2.6944370000000002</v>
      </c>
      <c r="D52" s="129">
        <v>6.9999999999999999E-4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111" t="s">
        <v>279</v>
      </c>
      <c r="C53" s="131">
        <v>2.721841</v>
      </c>
      <c r="D53" s="129">
        <v>6.9999999999999999E-4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111" t="s">
        <v>285</v>
      </c>
      <c r="C54" s="130">
        <v>3</v>
      </c>
      <c r="D54" s="129">
        <v>8.9999999999999998E-4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111" t="s">
        <v>274</v>
      </c>
      <c r="C55" s="131">
        <v>3.5347029999999999</v>
      </c>
      <c r="D55" s="129">
        <v>1E-3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111" t="s">
        <v>667</v>
      </c>
      <c r="C56" s="131">
        <v>3.8295789999999998</v>
      </c>
      <c r="D56" s="129">
        <v>1E-3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111" t="s">
        <v>284</v>
      </c>
      <c r="C57" s="131">
        <v>4.620349</v>
      </c>
      <c r="D57" s="129">
        <v>1.2999999999999999E-3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111" t="s">
        <v>288</v>
      </c>
      <c r="C58" s="131">
        <v>5.1815850000000001</v>
      </c>
      <c r="D58" s="129">
        <v>1.4E-3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111" t="s">
        <v>293</v>
      </c>
      <c r="C59" s="130">
        <v>6</v>
      </c>
      <c r="D59" s="129">
        <v>1.5E-3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111" t="s">
        <v>287</v>
      </c>
      <c r="C60" s="131">
        <v>10.538845</v>
      </c>
      <c r="D60" s="129">
        <v>2.8999999999999998E-3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111" t="s">
        <v>283</v>
      </c>
      <c r="C61" s="131">
        <v>12.724551999999999</v>
      </c>
      <c r="D61" s="129">
        <v>3.3999999999999998E-3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111" t="s">
        <v>269</v>
      </c>
      <c r="C62" s="131">
        <v>17</v>
      </c>
      <c r="D62" s="129">
        <v>4.5999999999999999E-3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111" t="s">
        <v>668</v>
      </c>
      <c r="C63" s="131">
        <v>18.650448000000001</v>
      </c>
      <c r="D63" s="129">
        <v>5.1000000000000004E-3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3"/>
      <c r="B64" s="111" t="s">
        <v>291</v>
      </c>
      <c r="C64" s="131">
        <v>21.165426</v>
      </c>
      <c r="D64" s="129">
        <v>5.7000000000000002E-3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111" t="s">
        <v>669</v>
      </c>
      <c r="C65" s="131">
        <v>23.966256999999999</v>
      </c>
      <c r="D65" s="129">
        <v>6.4999999999999997E-3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111" t="s">
        <v>292</v>
      </c>
      <c r="C66" s="131">
        <v>24.377388</v>
      </c>
      <c r="D66" s="129">
        <v>6.6E-3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111" t="s">
        <v>286</v>
      </c>
      <c r="C67" s="131">
        <v>25.447613</v>
      </c>
      <c r="D67" s="129">
        <v>6.8999999999999999E-3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111" t="s">
        <v>290</v>
      </c>
      <c r="C68" s="131">
        <v>31.57498</v>
      </c>
      <c r="D68" s="129">
        <v>8.6E-3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111" t="s">
        <v>299</v>
      </c>
      <c r="C69" s="131">
        <v>42.435873999999998</v>
      </c>
      <c r="D69" s="129">
        <v>1.15E-2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132" t="s">
        <v>294</v>
      </c>
      <c r="C70" s="133">
        <v>48.981185000000004</v>
      </c>
      <c r="D70" s="134">
        <v>1.3299999999999999E-2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135" t="s">
        <v>298</v>
      </c>
      <c r="C71" s="136">
        <v>78</v>
      </c>
      <c r="D71" s="137">
        <v>2.12E-2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135" t="s">
        <v>651</v>
      </c>
      <c r="C72" s="136">
        <v>86</v>
      </c>
      <c r="D72" s="137">
        <v>2.3400000000000001E-2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135" t="s">
        <v>295</v>
      </c>
      <c r="C73" s="136">
        <v>92</v>
      </c>
      <c r="D73" s="137">
        <v>2.4799999999999999E-2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135" t="s">
        <v>296</v>
      </c>
      <c r="C74" s="136">
        <v>136</v>
      </c>
      <c r="D74" s="137">
        <v>3.6799999999999999E-2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135" t="s">
        <v>300</v>
      </c>
      <c r="C75" s="136">
        <v>204</v>
      </c>
      <c r="D75" s="137">
        <v>5.5399999999999998E-2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135" t="s">
        <v>301</v>
      </c>
      <c r="C76" s="136">
        <v>220</v>
      </c>
      <c r="D76" s="137">
        <v>5.96E-2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135" t="s">
        <v>652</v>
      </c>
      <c r="C77" s="136">
        <v>270</v>
      </c>
      <c r="D77" s="137">
        <v>7.3099999999999998E-2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135" t="s">
        <v>297</v>
      </c>
      <c r="C78" s="136">
        <v>298</v>
      </c>
      <c r="D78" s="137">
        <v>8.0699999999999994E-2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135" t="s">
        <v>302</v>
      </c>
      <c r="C79" s="136">
        <v>467</v>
      </c>
      <c r="D79" s="137">
        <v>0.1265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135" t="s">
        <v>653</v>
      </c>
      <c r="C80" s="136">
        <v>1514</v>
      </c>
      <c r="D80" s="137">
        <v>0.41049999999999998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9" thickBot="1">
      <c r="A81" s="3"/>
      <c r="B81" s="135" t="s">
        <v>730</v>
      </c>
      <c r="C81" s="136">
        <v>325</v>
      </c>
      <c r="D81" s="137">
        <v>8.8099999999999998E-2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9" thickBot="1">
      <c r="A82" s="3"/>
      <c r="B82" s="138" t="s">
        <v>76</v>
      </c>
      <c r="C82" s="139">
        <v>3689</v>
      </c>
      <c r="D82" s="140">
        <v>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 t="s">
        <v>671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9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5"/>
      <c r="C88" s="7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9" thickBot="1">
      <c r="A89" s="53" t="s">
        <v>266</v>
      </c>
      <c r="B89" s="141" t="s">
        <v>672</v>
      </c>
      <c r="C89" s="80" t="s">
        <v>303</v>
      </c>
      <c r="D89" s="8" t="s">
        <v>137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56" t="s">
        <v>374</v>
      </c>
      <c r="C90" s="47">
        <v>714</v>
      </c>
      <c r="D90" s="142">
        <v>0.19350000000000001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58" t="s">
        <v>375</v>
      </c>
      <c r="C91" s="3">
        <v>712</v>
      </c>
      <c r="D91" s="143">
        <v>0.19289999999999999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58" t="s">
        <v>373</v>
      </c>
      <c r="C92" s="3">
        <v>350</v>
      </c>
      <c r="D92" s="143">
        <v>9.5000000000000001E-2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58" t="s">
        <v>369</v>
      </c>
      <c r="C93" s="3">
        <v>287</v>
      </c>
      <c r="D93" s="143">
        <v>7.7799999999999994E-2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58" t="s">
        <v>372</v>
      </c>
      <c r="C94" s="3">
        <v>219</v>
      </c>
      <c r="D94" s="143">
        <v>5.9299999999999999E-2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58" t="s">
        <v>371</v>
      </c>
      <c r="C95" s="3">
        <v>216</v>
      </c>
      <c r="D95" s="143">
        <v>5.8599999999999999E-2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58" t="s">
        <v>218</v>
      </c>
      <c r="C96" s="3">
        <v>172</v>
      </c>
      <c r="D96" s="143">
        <v>4.6699999999999998E-2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58" t="s">
        <v>224</v>
      </c>
      <c r="C97" s="3">
        <v>139</v>
      </c>
      <c r="D97" s="143">
        <v>3.78E-2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58" t="s">
        <v>226</v>
      </c>
      <c r="C98" s="3">
        <v>136</v>
      </c>
      <c r="D98" s="143">
        <v>3.6700000000000003E-2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58" t="s">
        <v>370</v>
      </c>
      <c r="C99" s="3">
        <v>98</v>
      </c>
      <c r="D99" s="143">
        <v>2.6599999999999999E-2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58" t="s">
        <v>368</v>
      </c>
      <c r="C100" s="3">
        <v>95</v>
      </c>
      <c r="D100" s="143">
        <v>2.58E-2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58" t="s">
        <v>219</v>
      </c>
      <c r="C101" s="3">
        <v>61</v>
      </c>
      <c r="D101" s="143">
        <v>1.67E-2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58" t="s">
        <v>227</v>
      </c>
      <c r="C102" s="3">
        <v>59</v>
      </c>
      <c r="D102" s="143">
        <v>1.5900000000000001E-2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58" t="s">
        <v>365</v>
      </c>
      <c r="C103" s="3">
        <v>29</v>
      </c>
      <c r="D103" s="143">
        <v>7.9000000000000008E-3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58" t="s">
        <v>366</v>
      </c>
      <c r="C104" s="3">
        <v>27</v>
      </c>
      <c r="D104" s="143">
        <v>7.1999999999999998E-3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58" t="s">
        <v>364</v>
      </c>
      <c r="C105" s="3">
        <v>25</v>
      </c>
      <c r="D105" s="143">
        <v>6.8999999999999999E-3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58" t="s">
        <v>363</v>
      </c>
      <c r="C106" s="3">
        <v>24</v>
      </c>
      <c r="D106" s="143">
        <v>6.6E-3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58" t="s">
        <v>222</v>
      </c>
      <c r="C107" s="3">
        <v>22</v>
      </c>
      <c r="D107" s="143">
        <v>5.7999999999999996E-3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58" t="s">
        <v>228</v>
      </c>
      <c r="C108" s="3">
        <v>18</v>
      </c>
      <c r="D108" s="143">
        <v>4.8999999999999998E-3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58" t="s">
        <v>673</v>
      </c>
      <c r="C109" s="3">
        <v>18</v>
      </c>
      <c r="D109" s="143">
        <v>4.8999999999999998E-3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58" t="s">
        <v>338</v>
      </c>
      <c r="C110" s="3">
        <v>16</v>
      </c>
      <c r="D110" s="143">
        <v>4.4000000000000003E-3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58" t="s">
        <v>353</v>
      </c>
      <c r="C111" s="3">
        <v>16</v>
      </c>
      <c r="D111" s="143">
        <v>4.3E-3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58" t="s">
        <v>362</v>
      </c>
      <c r="C112" s="3">
        <v>15</v>
      </c>
      <c r="D112" s="143">
        <v>4.1000000000000003E-3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58" t="s">
        <v>361</v>
      </c>
      <c r="C113" s="3">
        <v>15</v>
      </c>
      <c r="D113" s="143">
        <v>4.0000000000000001E-3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58" t="s">
        <v>360</v>
      </c>
      <c r="C114" s="3">
        <v>14</v>
      </c>
      <c r="D114" s="143">
        <v>3.8999999999999998E-3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58" t="s">
        <v>216</v>
      </c>
      <c r="C115" s="3">
        <v>14</v>
      </c>
      <c r="D115" s="143">
        <v>3.8E-3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58" t="s">
        <v>351</v>
      </c>
      <c r="C116" s="3">
        <v>14</v>
      </c>
      <c r="D116" s="143">
        <v>3.8E-3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58" t="s">
        <v>352</v>
      </c>
      <c r="C117" s="3">
        <v>13</v>
      </c>
      <c r="D117" s="143">
        <v>3.5999999999999999E-3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58" t="s">
        <v>359</v>
      </c>
      <c r="C118" s="3">
        <v>13</v>
      </c>
      <c r="D118" s="143">
        <v>3.3999999999999998E-3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58" t="s">
        <v>355</v>
      </c>
      <c r="C119" s="3">
        <v>12</v>
      </c>
      <c r="D119" s="143">
        <v>3.2000000000000002E-3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58" t="s">
        <v>356</v>
      </c>
      <c r="C120" s="3">
        <v>10</v>
      </c>
      <c r="D120" s="143">
        <v>2.7000000000000001E-3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58" t="s">
        <v>349</v>
      </c>
      <c r="C121" s="3">
        <v>9</v>
      </c>
      <c r="D121" s="143">
        <v>2.3E-3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58" t="s">
        <v>217</v>
      </c>
      <c r="C122" s="3">
        <v>9</v>
      </c>
      <c r="D122" s="143">
        <v>2.3E-3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58" t="s">
        <v>357</v>
      </c>
      <c r="C123" s="3">
        <v>8</v>
      </c>
      <c r="D123" s="143">
        <v>2.3E-3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58" t="s">
        <v>345</v>
      </c>
      <c r="C124" s="3">
        <v>8</v>
      </c>
      <c r="D124" s="143">
        <v>2.2000000000000001E-3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58" t="s">
        <v>215</v>
      </c>
      <c r="C125" s="3">
        <v>8</v>
      </c>
      <c r="D125" s="143">
        <v>2.0999999999999999E-3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58" t="s">
        <v>342</v>
      </c>
      <c r="C126" s="3">
        <v>7</v>
      </c>
      <c r="D126" s="143">
        <v>1.9E-3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58" t="s">
        <v>354</v>
      </c>
      <c r="C127" s="3">
        <v>6</v>
      </c>
      <c r="D127" s="143">
        <v>1.6999999999999999E-3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58" t="s">
        <v>350</v>
      </c>
      <c r="C128" s="3">
        <v>6</v>
      </c>
      <c r="D128" s="143">
        <v>1.6999999999999999E-3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58" t="s">
        <v>343</v>
      </c>
      <c r="C129" s="3">
        <v>5</v>
      </c>
      <c r="D129" s="143">
        <v>1.4E-3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58" t="s">
        <v>346</v>
      </c>
      <c r="C130" s="3">
        <v>5</v>
      </c>
      <c r="D130" s="143">
        <v>1.4E-3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58" t="s">
        <v>220</v>
      </c>
      <c r="C131" s="3">
        <v>5</v>
      </c>
      <c r="D131" s="143">
        <v>1.1999999999999999E-3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58" t="s">
        <v>348</v>
      </c>
      <c r="C132" s="3">
        <v>4</v>
      </c>
      <c r="D132" s="143">
        <v>1.1999999999999999E-3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58" t="s">
        <v>341</v>
      </c>
      <c r="C133" s="3">
        <v>4</v>
      </c>
      <c r="D133" s="143">
        <v>1E-3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58" t="s">
        <v>367</v>
      </c>
      <c r="C134" s="3">
        <v>3</v>
      </c>
      <c r="D134" s="143">
        <v>8.9999999999999998E-4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58" t="s">
        <v>347</v>
      </c>
      <c r="C135" s="3">
        <v>3</v>
      </c>
      <c r="D135" s="143">
        <v>8.0000000000000004E-4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58" t="s">
        <v>335</v>
      </c>
      <c r="C136" s="3">
        <v>3</v>
      </c>
      <c r="D136" s="143">
        <v>8.0000000000000004E-4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58" t="s">
        <v>340</v>
      </c>
      <c r="C137" s="3">
        <v>2</v>
      </c>
      <c r="D137" s="143">
        <v>5.9999999999999995E-4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58" t="s">
        <v>334</v>
      </c>
      <c r="C138" s="3">
        <v>2</v>
      </c>
      <c r="D138" s="143">
        <v>5.0000000000000001E-4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58" t="s">
        <v>339</v>
      </c>
      <c r="C139" s="3">
        <v>2</v>
      </c>
      <c r="D139" s="143">
        <v>5.0000000000000001E-4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58" t="s">
        <v>330</v>
      </c>
      <c r="C140" s="3">
        <v>2</v>
      </c>
      <c r="D140" s="143">
        <v>4.0000000000000002E-4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58" t="s">
        <v>225</v>
      </c>
      <c r="C141" s="3">
        <v>2</v>
      </c>
      <c r="D141" s="143">
        <v>4.0000000000000002E-4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58" t="s">
        <v>316</v>
      </c>
      <c r="C142" s="3">
        <v>1</v>
      </c>
      <c r="D142" s="143">
        <v>4.0000000000000002E-4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58" t="s">
        <v>317</v>
      </c>
      <c r="C143" s="3">
        <v>1</v>
      </c>
      <c r="D143" s="143">
        <v>4.0000000000000002E-4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58" t="s">
        <v>320</v>
      </c>
      <c r="C144" s="3">
        <v>1</v>
      </c>
      <c r="D144" s="143">
        <v>2.9999999999999997E-4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58" t="s">
        <v>321</v>
      </c>
      <c r="C145" s="3">
        <v>1</v>
      </c>
      <c r="D145" s="143">
        <v>2.0000000000000001E-4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58" t="s">
        <v>324</v>
      </c>
      <c r="C146" s="3">
        <v>1</v>
      </c>
      <c r="D146" s="143">
        <v>2.0000000000000001E-4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58" t="s">
        <v>314</v>
      </c>
      <c r="C147" s="3">
        <v>1</v>
      </c>
      <c r="D147" s="143">
        <v>2.0000000000000001E-4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58" t="s">
        <v>344</v>
      </c>
      <c r="C148" s="3">
        <v>1</v>
      </c>
      <c r="D148" s="143">
        <v>2.0000000000000001E-4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58" t="s">
        <v>323</v>
      </c>
      <c r="C149" s="3">
        <v>1</v>
      </c>
      <c r="D149" s="143">
        <v>2.0000000000000001E-4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58" t="s">
        <v>325</v>
      </c>
      <c r="C150" s="3">
        <v>1</v>
      </c>
      <c r="D150" s="143">
        <v>2.0000000000000001E-4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58" t="s">
        <v>328</v>
      </c>
      <c r="C151" s="3">
        <v>1</v>
      </c>
      <c r="D151" s="143">
        <v>2.0000000000000001E-4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58" t="s">
        <v>329</v>
      </c>
      <c r="C152" s="3">
        <v>1</v>
      </c>
      <c r="D152" s="143">
        <v>1E-4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58" t="s">
        <v>332</v>
      </c>
      <c r="C153" s="3">
        <v>0</v>
      </c>
      <c r="D153" s="143">
        <v>1E-4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58" t="s">
        <v>318</v>
      </c>
      <c r="C154" s="3">
        <v>0</v>
      </c>
      <c r="D154" s="143">
        <v>1E-4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58" t="s">
        <v>337</v>
      </c>
      <c r="C155" s="3">
        <v>0</v>
      </c>
      <c r="D155" s="143">
        <v>1E-4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58" t="s">
        <v>322</v>
      </c>
      <c r="C156" s="3">
        <v>0</v>
      </c>
      <c r="D156" s="143">
        <v>1E-4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58" t="s">
        <v>326</v>
      </c>
      <c r="C157" s="3">
        <v>0</v>
      </c>
      <c r="D157" s="143">
        <v>1E-4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58" t="s">
        <v>674</v>
      </c>
      <c r="C158" s="3">
        <v>0</v>
      </c>
      <c r="D158" s="143">
        <v>1E-4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58" t="s">
        <v>675</v>
      </c>
      <c r="C159" s="3">
        <v>0</v>
      </c>
      <c r="D159" s="143">
        <v>1E-4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58" t="s">
        <v>315</v>
      </c>
      <c r="C160" s="3">
        <v>0</v>
      </c>
      <c r="D160" s="143">
        <v>1E-4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58" t="s">
        <v>676</v>
      </c>
      <c r="C161" s="3">
        <v>0</v>
      </c>
      <c r="D161" s="143">
        <v>1E-4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58" t="s">
        <v>336</v>
      </c>
      <c r="C162" s="3">
        <v>0</v>
      </c>
      <c r="D162" s="143">
        <v>1E-4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58" t="s">
        <v>333</v>
      </c>
      <c r="C163" s="3">
        <v>0</v>
      </c>
      <c r="D163" s="143">
        <v>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58" t="s">
        <v>327</v>
      </c>
      <c r="C164" s="3">
        <v>0</v>
      </c>
      <c r="D164" s="143">
        <v>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58" t="s">
        <v>331</v>
      </c>
      <c r="C165" s="3">
        <v>0</v>
      </c>
      <c r="D165" s="143">
        <v>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58" t="s">
        <v>305</v>
      </c>
      <c r="C166" s="3">
        <v>0</v>
      </c>
      <c r="D166" s="143">
        <v>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58" t="s">
        <v>677</v>
      </c>
      <c r="C167" s="3">
        <v>0</v>
      </c>
      <c r="D167" s="143">
        <v>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58" t="s">
        <v>311</v>
      </c>
      <c r="C168" s="3">
        <v>0</v>
      </c>
      <c r="D168" s="143">
        <v>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58" t="s">
        <v>312</v>
      </c>
      <c r="C169" s="3">
        <v>0</v>
      </c>
      <c r="D169" s="143">
        <v>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58" t="s">
        <v>310</v>
      </c>
      <c r="C170" s="3">
        <v>0</v>
      </c>
      <c r="D170" s="143">
        <v>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58" t="s">
        <v>223</v>
      </c>
      <c r="C171" s="3">
        <v>0</v>
      </c>
      <c r="D171" s="143">
        <v>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58" t="s">
        <v>358</v>
      </c>
      <c r="C172" s="3">
        <v>0</v>
      </c>
      <c r="D172" s="143">
        <v>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58" t="s">
        <v>678</v>
      </c>
      <c r="C173" s="3">
        <v>0</v>
      </c>
      <c r="D173" s="143">
        <v>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58" t="s">
        <v>306</v>
      </c>
      <c r="C174" s="3">
        <v>0</v>
      </c>
      <c r="D174" s="143">
        <v>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58" t="s">
        <v>307</v>
      </c>
      <c r="C175" s="3">
        <v>0</v>
      </c>
      <c r="D175" s="143">
        <v>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58" t="s">
        <v>679</v>
      </c>
      <c r="C176" s="3">
        <v>0</v>
      </c>
      <c r="D176" s="143">
        <v>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58" t="s">
        <v>309</v>
      </c>
      <c r="C177" s="3">
        <v>0</v>
      </c>
      <c r="D177" s="143">
        <v>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58" t="s">
        <v>308</v>
      </c>
      <c r="C178" s="3">
        <v>0</v>
      </c>
      <c r="D178" s="143">
        <v>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58" t="s">
        <v>680</v>
      </c>
      <c r="C179" s="3">
        <v>0</v>
      </c>
      <c r="D179" s="143">
        <v>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58" t="s">
        <v>681</v>
      </c>
      <c r="C180" s="3">
        <v>0</v>
      </c>
      <c r="D180" s="143">
        <v>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58" t="s">
        <v>313</v>
      </c>
      <c r="C181" s="3">
        <v>0</v>
      </c>
      <c r="D181" s="143">
        <v>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9" thickBot="1">
      <c r="A182" s="3"/>
      <c r="B182" s="50" t="s">
        <v>304</v>
      </c>
      <c r="C182" s="51">
        <v>0</v>
      </c>
      <c r="D182" s="144">
        <v>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9" thickBot="1">
      <c r="A183" s="3"/>
      <c r="B183" s="138" t="s">
        <v>376</v>
      </c>
      <c r="C183" s="145">
        <v>3689.38</v>
      </c>
      <c r="D183" s="140">
        <v>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146"/>
      <c r="C184" s="147"/>
      <c r="D184" s="148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146"/>
      <c r="C185" s="147"/>
      <c r="D185" s="14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 t="s">
        <v>682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9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5"/>
      <c r="C188" s="77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9" thickBot="1">
      <c r="A189" s="53" t="s">
        <v>377</v>
      </c>
      <c r="B189" s="141" t="s">
        <v>683</v>
      </c>
      <c r="C189" s="80" t="s">
        <v>378</v>
      </c>
      <c r="D189" s="8" t="s">
        <v>137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46" t="s">
        <v>683</v>
      </c>
      <c r="C190" s="47"/>
      <c r="D190" s="14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58" t="s">
        <v>261</v>
      </c>
      <c r="C191" s="149">
        <v>1412</v>
      </c>
      <c r="D191" s="143">
        <v>0.38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58" t="s">
        <v>260</v>
      </c>
      <c r="C192" s="149">
        <v>1406</v>
      </c>
      <c r="D192" s="143">
        <v>0.38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58" t="s">
        <v>387</v>
      </c>
      <c r="C193" s="3">
        <v>502</v>
      </c>
      <c r="D193" s="143">
        <v>0.14000000000000001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58" t="s">
        <v>382</v>
      </c>
      <c r="C194" s="3">
        <v>97</v>
      </c>
      <c r="D194" s="143">
        <v>0.03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58" t="s">
        <v>386</v>
      </c>
      <c r="C195" s="3">
        <v>87</v>
      </c>
      <c r="D195" s="143">
        <v>0.02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65" t="s">
        <v>408</v>
      </c>
      <c r="C196" s="150">
        <v>42</v>
      </c>
      <c r="D196" s="151">
        <v>0.01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58" t="s">
        <v>684</v>
      </c>
      <c r="C197" s="3">
        <v>39</v>
      </c>
      <c r="D197" s="143">
        <v>0.01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58" t="s">
        <v>685</v>
      </c>
      <c r="C198" s="3">
        <v>39</v>
      </c>
      <c r="D198" s="143">
        <v>0.01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58" t="s">
        <v>686</v>
      </c>
      <c r="C199" s="3">
        <v>38</v>
      </c>
      <c r="D199" s="143">
        <v>0.01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58" t="s">
        <v>687</v>
      </c>
      <c r="C200" s="3">
        <v>13</v>
      </c>
      <c r="D200" s="143">
        <v>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58" t="s">
        <v>381</v>
      </c>
      <c r="C201" s="3">
        <v>11</v>
      </c>
      <c r="D201" s="143">
        <v>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58" t="s">
        <v>380</v>
      </c>
      <c r="C202" s="3">
        <v>4</v>
      </c>
      <c r="D202" s="143">
        <v>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58" t="s">
        <v>379</v>
      </c>
      <c r="C203" s="152" t="s">
        <v>654</v>
      </c>
      <c r="D203" s="143">
        <v>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65" t="s">
        <v>688</v>
      </c>
      <c r="C204" s="153" t="s">
        <v>654</v>
      </c>
      <c r="D204" s="151">
        <v>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58" t="s">
        <v>730</v>
      </c>
      <c r="C205" s="3">
        <v>145</v>
      </c>
      <c r="D205" s="143">
        <v>0.04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9" thickBot="1">
      <c r="A206" s="3"/>
      <c r="B206" s="154" t="s">
        <v>76</v>
      </c>
      <c r="C206" s="155">
        <v>3689</v>
      </c>
      <c r="D206" s="156">
        <v>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 t="s">
        <v>389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9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5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9" thickBot="1">
      <c r="A212" s="53" t="s">
        <v>266</v>
      </c>
      <c r="B212" s="141" t="s">
        <v>390</v>
      </c>
      <c r="C212" s="157" t="s">
        <v>249</v>
      </c>
      <c r="D212" s="157" t="s">
        <v>250</v>
      </c>
      <c r="E212" s="157" t="s">
        <v>251</v>
      </c>
      <c r="F212" s="157" t="s">
        <v>252</v>
      </c>
      <c r="G212" s="157" t="s">
        <v>253</v>
      </c>
      <c r="H212" s="157" t="s">
        <v>254</v>
      </c>
      <c r="I212" s="157" t="s">
        <v>255</v>
      </c>
      <c r="J212" s="157" t="s">
        <v>256</v>
      </c>
      <c r="K212" s="157" t="s">
        <v>257</v>
      </c>
      <c r="L212" s="157">
        <v>2021</v>
      </c>
      <c r="M212" s="157">
        <v>2022</v>
      </c>
      <c r="N212" s="157">
        <v>2023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158" t="s">
        <v>391</v>
      </c>
      <c r="C213" s="159">
        <v>4.4999999999999998E-2</v>
      </c>
      <c r="D213" s="159">
        <v>4.7500000000000001E-2</v>
      </c>
      <c r="E213" s="159">
        <v>4.7500000000000001E-2</v>
      </c>
      <c r="F213" s="159">
        <v>4.7500000000000001E-2</v>
      </c>
      <c r="G213" s="159">
        <v>4.7500000000000001E-2</v>
      </c>
      <c r="H213" s="159">
        <v>4.7500000000000001E-2</v>
      </c>
      <c r="I213" s="159">
        <v>7.2499999999999995E-2</v>
      </c>
      <c r="J213" s="159">
        <v>8.5000000000000006E-2</v>
      </c>
      <c r="K213" s="159">
        <v>9.7500000000000003E-2</v>
      </c>
      <c r="L213" s="159">
        <v>0.10100000000000001</v>
      </c>
      <c r="M213" s="159">
        <v>0.11899999999999999</v>
      </c>
      <c r="N213" s="159">
        <v>0.1245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160" t="s">
        <v>690</v>
      </c>
      <c r="C214" s="63">
        <v>4.259868</v>
      </c>
      <c r="D214" s="63">
        <v>19.86448</v>
      </c>
      <c r="E214" s="63">
        <v>78.988119999999995</v>
      </c>
      <c r="F214" s="63">
        <v>151.924463</v>
      </c>
      <c r="G214" s="63">
        <v>244.642439</v>
      </c>
      <c r="H214" s="63">
        <v>186.49156500000001</v>
      </c>
      <c r="I214" s="63">
        <v>118.281576</v>
      </c>
      <c r="J214" s="63">
        <v>88.773609999999735</v>
      </c>
      <c r="K214" s="63">
        <v>149.14592400000001</v>
      </c>
      <c r="L214" s="63">
        <v>238.47089300000002</v>
      </c>
      <c r="M214" s="63">
        <v>227.290334</v>
      </c>
      <c r="N214" s="63">
        <v>508.74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58" t="s">
        <v>392</v>
      </c>
      <c r="C215" s="63">
        <v>778.0288670000001</v>
      </c>
      <c r="D215" s="63">
        <v>810.44822699999997</v>
      </c>
      <c r="E215" s="63">
        <v>729.33634400000005</v>
      </c>
      <c r="F215" s="63">
        <v>637.16378600000007</v>
      </c>
      <c r="G215" s="63">
        <v>513.22487299999989</v>
      </c>
      <c r="H215" s="63">
        <v>557.58766900000001</v>
      </c>
      <c r="I215" s="63">
        <v>432.99611099999993</v>
      </c>
      <c r="J215" s="63">
        <v>667.49904500000025</v>
      </c>
      <c r="K215" s="63">
        <v>413.76489999999995</v>
      </c>
      <c r="L215" s="63">
        <v>568.99137299999995</v>
      </c>
      <c r="M215" s="63">
        <v>1012.049118</v>
      </c>
      <c r="N215" s="63">
        <v>896.9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58" t="s">
        <v>393</v>
      </c>
      <c r="C216" s="63">
        <v>460.81673800000004</v>
      </c>
      <c r="D216" s="63">
        <v>746.23833700000012</v>
      </c>
      <c r="E216" s="63">
        <v>742.06707499999982</v>
      </c>
      <c r="F216" s="63">
        <v>736.77023499999996</v>
      </c>
      <c r="G216" s="63">
        <v>723.79798800000003</v>
      </c>
      <c r="H216" s="63">
        <v>804.31392900000003</v>
      </c>
      <c r="I216" s="63">
        <v>873.87999300000013</v>
      </c>
      <c r="J216" s="63">
        <v>1658.2381859999998</v>
      </c>
      <c r="K216" s="63">
        <v>1428.1084910000002</v>
      </c>
      <c r="L216" s="63">
        <v>1237.9792179999999</v>
      </c>
      <c r="M216" s="63">
        <v>1342.8741100000002</v>
      </c>
      <c r="N216" s="63">
        <v>1292.69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58" t="s">
        <v>394</v>
      </c>
      <c r="C217" s="63">
        <v>27.330926999999999</v>
      </c>
      <c r="D217" s="63">
        <v>115.129524</v>
      </c>
      <c r="E217" s="63">
        <v>96.964327999999995</v>
      </c>
      <c r="F217" s="63">
        <v>6.6050719999999998</v>
      </c>
      <c r="G217" s="63">
        <v>0.56655599999999995</v>
      </c>
      <c r="H217" s="63">
        <v>1.207786</v>
      </c>
      <c r="I217" s="63">
        <v>30.395587999999996</v>
      </c>
      <c r="J217" s="63">
        <v>119.80434100000004</v>
      </c>
      <c r="K217" s="63">
        <v>147.38774399999997</v>
      </c>
      <c r="L217" s="63">
        <v>0.109573</v>
      </c>
      <c r="M217" s="63">
        <v>101.92882</v>
      </c>
      <c r="N217" s="63">
        <v>118.82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58" t="s">
        <v>689</v>
      </c>
      <c r="C218" s="63"/>
      <c r="D218" s="63"/>
      <c r="E218" s="63"/>
      <c r="F218" s="63"/>
      <c r="G218" s="63"/>
      <c r="H218" s="63"/>
      <c r="I218" s="63"/>
      <c r="J218" s="63">
        <v>7.7</v>
      </c>
      <c r="K218" s="104">
        <v>37.799999999999997</v>
      </c>
      <c r="L218" s="104">
        <v>63</v>
      </c>
      <c r="M218" s="104">
        <v>258</v>
      </c>
      <c r="N218" s="104">
        <v>502.3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58" t="s">
        <v>395</v>
      </c>
      <c r="C219" s="63">
        <v>18470</v>
      </c>
      <c r="D219" s="63">
        <v>18008</v>
      </c>
      <c r="E219" s="63">
        <v>17560</v>
      </c>
      <c r="F219" s="63">
        <v>17291</v>
      </c>
      <c r="G219" s="63">
        <v>17014</v>
      </c>
      <c r="H219" s="63">
        <v>16606</v>
      </c>
      <c r="I219" s="63">
        <v>12735</v>
      </c>
      <c r="J219" s="63">
        <v>16851.469569271139</v>
      </c>
      <c r="K219" s="63">
        <v>13097.248797961</v>
      </c>
      <c r="L219" s="63">
        <v>13842.813866</v>
      </c>
      <c r="M219" s="63">
        <v>14867.764942</v>
      </c>
      <c r="N219" s="63">
        <v>15751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58" t="s">
        <v>396</v>
      </c>
      <c r="C220" s="63">
        <v>26340</v>
      </c>
      <c r="D220" s="63">
        <v>27303</v>
      </c>
      <c r="E220" s="63">
        <v>28199</v>
      </c>
      <c r="F220" s="63">
        <v>29276</v>
      </c>
      <c r="G220" s="63">
        <v>30108</v>
      </c>
      <c r="H220" s="63">
        <v>30407</v>
      </c>
      <c r="I220" s="63">
        <v>23340</v>
      </c>
      <c r="J220" s="63">
        <v>28437.172393634064</v>
      </c>
      <c r="K220" s="63">
        <v>23444.4716864203</v>
      </c>
      <c r="L220" s="63">
        <v>25899.777625999999</v>
      </c>
      <c r="M220" s="63">
        <v>27685.055447999999</v>
      </c>
      <c r="N220" s="63">
        <v>27453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58" t="s">
        <v>397</v>
      </c>
      <c r="C221" s="63">
        <v>44810</v>
      </c>
      <c r="D221" s="63">
        <v>45311</v>
      </c>
      <c r="E221" s="63">
        <v>45759</v>
      </c>
      <c r="F221" s="63">
        <v>46567</v>
      </c>
      <c r="G221" s="63">
        <v>47122</v>
      </c>
      <c r="H221" s="63">
        <v>47013</v>
      </c>
      <c r="I221" s="63">
        <v>36075</v>
      </c>
      <c r="J221" s="63">
        <v>45288.641962905203</v>
      </c>
      <c r="K221" s="63">
        <v>36541.720484381302</v>
      </c>
      <c r="L221" s="63">
        <v>39742.591492</v>
      </c>
      <c r="M221" s="63">
        <v>42552.820390000001</v>
      </c>
      <c r="N221" s="63">
        <v>43203.9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65" t="s">
        <v>398</v>
      </c>
      <c r="C222" s="63">
        <v>1234</v>
      </c>
      <c r="D222" s="63">
        <v>1506</v>
      </c>
      <c r="E222" s="63">
        <v>1574</v>
      </c>
      <c r="F222" s="63">
        <v>1517</v>
      </c>
      <c r="G222" s="63">
        <v>1270</v>
      </c>
      <c r="H222" s="63">
        <v>1692</v>
      </c>
      <c r="I222" s="63">
        <v>1647</v>
      </c>
      <c r="J222" s="63">
        <v>1532</v>
      </c>
      <c r="K222" s="63">
        <v>1482</v>
      </c>
      <c r="L222" s="63">
        <v>1550</v>
      </c>
      <c r="M222" s="63">
        <v>1456</v>
      </c>
      <c r="N222" s="63">
        <v>2542</v>
      </c>
      <c r="O222" s="64"/>
      <c r="P222" s="64"/>
      <c r="Q222" s="64"/>
      <c r="R222" s="64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160" t="s">
        <v>399</v>
      </c>
      <c r="C223" s="161">
        <v>1.7457905266681548E-2</v>
      </c>
      <c r="D223" s="161">
        <v>1.8324749111694731E-2</v>
      </c>
      <c r="E223" s="161">
        <v>1.7664819248672393E-2</v>
      </c>
      <c r="F223" s="161">
        <v>1.6945224064251512E-2</v>
      </c>
      <c r="G223" s="161">
        <v>1.6083088833241371E-2</v>
      </c>
      <c r="H223" s="161">
        <v>1.5827095356603493E-2</v>
      </c>
      <c r="I223" s="161">
        <v>1.5281432765072763E-2</v>
      </c>
      <c r="J223" s="161">
        <v>1.6698947511374795E-2</v>
      </c>
      <c r="K223" s="161">
        <v>1.5404606475510639E-2</v>
      </c>
      <c r="L223" s="161">
        <v>2.0317302815105513E-2</v>
      </c>
      <c r="M223" s="161">
        <v>2.9124731113974463E-2</v>
      </c>
      <c r="N223" s="161">
        <v>3.2500000000000001E-2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58" t="s">
        <v>691</v>
      </c>
      <c r="C224" s="161">
        <v>1.9013023878598526E-4</v>
      </c>
      <c r="D224" s="161">
        <v>8.7680607358036678E-4</v>
      </c>
      <c r="E224" s="161">
        <v>3.4523534168141782E-3</v>
      </c>
      <c r="F224" s="161">
        <v>6.5249839156484206E-3</v>
      </c>
      <c r="G224" s="161">
        <v>1.0383363991341623E-2</v>
      </c>
      <c r="H224" s="161">
        <v>7.9336168719290421E-3</v>
      </c>
      <c r="I224" s="161">
        <v>6.5575371309771306E-3</v>
      </c>
      <c r="J224" s="161">
        <v>3.9203476259107957E-3</v>
      </c>
      <c r="K224" s="161">
        <v>8.1630488123156705E-3</v>
      </c>
      <c r="L224" s="161">
        <v>1.2000772171487767E-2</v>
      </c>
      <c r="M224" s="161">
        <v>1.0682738860402949E-2</v>
      </c>
      <c r="N224" s="161">
        <v>2.3599999999999999E-2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58" t="s">
        <v>400</v>
      </c>
      <c r="C225" s="161">
        <v>9.5065119392992629E-5</v>
      </c>
      <c r="D225" s="161">
        <v>4.3840303679018339E-4</v>
      </c>
      <c r="E225" s="161">
        <v>1.7261767084070891E-3</v>
      </c>
      <c r="F225" s="161">
        <v>3.2624919578242103E-3</v>
      </c>
      <c r="G225" s="161">
        <v>5.1916819956708115E-3</v>
      </c>
      <c r="H225" s="161">
        <v>3.966808435964521E-3</v>
      </c>
      <c r="I225" s="161">
        <v>3.2787685654885653E-3</v>
      </c>
      <c r="J225" s="161">
        <v>1.9601738129553978E-3</v>
      </c>
      <c r="K225" s="161">
        <v>4.0815244061578352E-3</v>
      </c>
      <c r="L225" s="161">
        <v>6.0003860857438833E-3</v>
      </c>
      <c r="M225" s="161">
        <v>5.3413694302014746E-3</v>
      </c>
      <c r="N225" s="161">
        <v>1.18E-2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65" t="s">
        <v>692</v>
      </c>
      <c r="C226" s="161">
        <v>1.7362840147288554E-2</v>
      </c>
      <c r="D226" s="161">
        <v>1.7886346074904549E-2</v>
      </c>
      <c r="E226" s="161">
        <v>1.5938642540265304E-2</v>
      </c>
      <c r="F226" s="161">
        <v>1.3682732106427301E-2</v>
      </c>
      <c r="G226" s="161">
        <v>1.0891406837570559E-2</v>
      </c>
      <c r="H226" s="161">
        <v>1.1860286920638972E-2</v>
      </c>
      <c r="I226" s="161">
        <v>1.2002664199584198E-2</v>
      </c>
      <c r="J226" s="161">
        <v>1.4738773698419397E-2</v>
      </c>
      <c r="K226" s="161">
        <v>1.1323082069352803E-2</v>
      </c>
      <c r="L226" s="161">
        <v>1.4316916729361629E-2</v>
      </c>
      <c r="M226" s="161">
        <v>2.3783361683772989E-2</v>
      </c>
      <c r="N226" s="161">
        <v>2.0799999999999999E-2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160" t="s">
        <v>695</v>
      </c>
      <c r="C227" s="161">
        <v>1.089372160232091E-2</v>
      </c>
      <c r="D227" s="161">
        <v>1.9010126922822276E-2</v>
      </c>
      <c r="E227" s="161">
        <v>1.8335877160777111E-2</v>
      </c>
      <c r="F227" s="161">
        <v>1.5963564476990141E-2</v>
      </c>
      <c r="G227" s="161">
        <v>1.5372109502992233E-2</v>
      </c>
      <c r="H227" s="161">
        <v>1.7134020696403126E-2</v>
      </c>
      <c r="I227" s="161">
        <v>2.5066544171864175E-2</v>
      </c>
      <c r="J227" s="161">
        <v>3.9260230599459135E-2</v>
      </c>
      <c r="K227" s="161">
        <v>4.3114998804541789E-2</v>
      </c>
      <c r="L227" s="161">
        <v>3.1152693986984253E-2</v>
      </c>
      <c r="M227" s="161">
        <v>3.3953164954949308E-2</v>
      </c>
      <c r="N227" s="161">
        <v>3.27E-2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58" t="s">
        <v>401</v>
      </c>
      <c r="C228" s="161">
        <v>2.0567584824815893E-2</v>
      </c>
      <c r="D228" s="161">
        <v>3.2938506631943684E-2</v>
      </c>
      <c r="E228" s="161">
        <v>3.2433710308354631E-2</v>
      </c>
      <c r="F228" s="161">
        <v>3.1643448579466146E-2</v>
      </c>
      <c r="G228" s="161">
        <v>3.0720172658206358E-2</v>
      </c>
      <c r="H228" s="161">
        <v>3.4216660455618657E-2</v>
      </c>
      <c r="I228" s="161">
        <v>4.8447955259875268E-2</v>
      </c>
      <c r="J228" s="161">
        <v>7.3229759786492224E-2</v>
      </c>
      <c r="K228" s="161">
        <v>7.8163177434976208E-2</v>
      </c>
      <c r="L228" s="161">
        <v>6.2299873839339312E-2</v>
      </c>
      <c r="M228" s="161">
        <v>6.3115633591026482E-2</v>
      </c>
      <c r="N228" s="161">
        <v>5.9799999999999999E-2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58" t="s">
        <v>696</v>
      </c>
      <c r="C229" s="161">
        <v>1.0283792412407946E-2</v>
      </c>
      <c r="D229" s="161">
        <v>1.6469253315971842E-2</v>
      </c>
      <c r="E229" s="161">
        <v>1.6216855154177316E-2</v>
      </c>
      <c r="F229" s="161">
        <v>1.5821724289733073E-2</v>
      </c>
      <c r="G229" s="161">
        <v>1.5360086329103179E-2</v>
      </c>
      <c r="H229" s="161">
        <v>1.7108330227809328E-2</v>
      </c>
      <c r="I229" s="161">
        <v>2.4223977629937634E-2</v>
      </c>
      <c r="J229" s="161">
        <v>3.6614879893246112E-2</v>
      </c>
      <c r="K229" s="161">
        <v>3.9081588717488104E-2</v>
      </c>
      <c r="L229" s="161">
        <v>3.1149936919669656E-2</v>
      </c>
      <c r="M229" s="161">
        <v>3.1557816795513241E-2</v>
      </c>
      <c r="N229" s="161">
        <v>2.9899999999999999E-2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65" t="s">
        <v>402</v>
      </c>
      <c r="C230" s="161">
        <v>6.0992918991296583E-4</v>
      </c>
      <c r="D230" s="161">
        <v>2.5408736068504335E-3</v>
      </c>
      <c r="E230" s="161">
        <v>2.1190220065997944E-3</v>
      </c>
      <c r="F230" s="161">
        <v>1.4184018725707046E-4</v>
      </c>
      <c r="G230" s="161">
        <v>1.2023173889053943E-5</v>
      </c>
      <c r="H230" s="161">
        <v>2.5690468593793206E-5</v>
      </c>
      <c r="I230" s="161">
        <v>8.4256654192654183E-4</v>
      </c>
      <c r="J230" s="161">
        <v>2.6453507062130233E-3</v>
      </c>
      <c r="K230" s="161">
        <v>4.0334100870536892E-3</v>
      </c>
      <c r="L230" s="161">
        <v>2.7570673145976538E-6</v>
      </c>
      <c r="M230" s="161">
        <v>2.3953481594360662E-3</v>
      </c>
      <c r="N230" s="161">
        <v>2.8E-3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58" t="s">
        <v>694</v>
      </c>
      <c r="C231" s="161">
        <f>C218/C221</f>
        <v>0</v>
      </c>
      <c r="D231" s="161">
        <f t="shared" ref="D231:N231" si="0">D218/D221</f>
        <v>0</v>
      </c>
      <c r="E231" s="161">
        <f t="shared" si="0"/>
        <v>0</v>
      </c>
      <c r="F231" s="161">
        <f t="shared" si="0"/>
        <v>0</v>
      </c>
      <c r="G231" s="161">
        <f t="shared" si="0"/>
        <v>0</v>
      </c>
      <c r="H231" s="161">
        <f t="shared" si="0"/>
        <v>0</v>
      </c>
      <c r="I231" s="161">
        <f t="shared" si="0"/>
        <v>0</v>
      </c>
      <c r="J231" s="161">
        <f t="shared" si="0"/>
        <v>1.7002055407858946E-4</v>
      </c>
      <c r="K231" s="161">
        <f t="shared" si="0"/>
        <v>1.0344340523363292E-3</v>
      </c>
      <c r="L231" s="161">
        <f t="shared" si="0"/>
        <v>1.5852011062912595E-3</v>
      </c>
      <c r="M231" s="161">
        <f t="shared" si="0"/>
        <v>6.0630528748837178E-3</v>
      </c>
      <c r="N231" s="161">
        <f t="shared" si="0"/>
        <v>1.1626265221426769E-2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65" t="s">
        <v>693</v>
      </c>
      <c r="C232" s="161">
        <v>0</v>
      </c>
      <c r="D232" s="161">
        <v>0</v>
      </c>
      <c r="E232" s="161">
        <v>0</v>
      </c>
      <c r="F232" s="161">
        <v>0</v>
      </c>
      <c r="G232" s="161">
        <v>0</v>
      </c>
      <c r="H232" s="161">
        <v>0</v>
      </c>
      <c r="I232" s="161">
        <v>0</v>
      </c>
      <c r="J232" s="161">
        <v>2.9999999999999997E-4</v>
      </c>
      <c r="K232" s="161">
        <v>2.0999999999999999E-3</v>
      </c>
      <c r="L232" s="161">
        <v>3.2000000000000002E-3</v>
      </c>
      <c r="M232" s="161">
        <v>1.21E-2</v>
      </c>
      <c r="N232" s="161">
        <v>2.3300000000000001E-2</v>
      </c>
      <c r="O232" s="148"/>
      <c r="P232" s="148"/>
      <c r="Q232" s="148"/>
      <c r="R232" s="148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62" t="s">
        <v>403</v>
      </c>
      <c r="C233" s="162">
        <v>2.8400000000000002E-2</v>
      </c>
      <c r="D233" s="162">
        <v>3.73E-2</v>
      </c>
      <c r="E233" s="162">
        <v>3.5999999999999997E-2</v>
      </c>
      <c r="F233" s="162">
        <v>3.2899999999999999E-2</v>
      </c>
      <c r="G233" s="162">
        <v>3.15E-2</v>
      </c>
      <c r="H233" s="162">
        <v>3.3000000000000002E-2</v>
      </c>
      <c r="I233" s="162">
        <v>4.0300000000000002E-2</v>
      </c>
      <c r="J233" s="162">
        <v>5.6099999999999997E-2</v>
      </c>
      <c r="K233" s="162">
        <v>5.96E-2</v>
      </c>
      <c r="L233" s="162">
        <v>5.3100000000000001E-2</v>
      </c>
      <c r="M233" s="162">
        <v>6.9099999999999995E-2</v>
      </c>
      <c r="N233" s="162">
        <v>7.6799999999999993E-2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9" thickBot="1">
      <c r="A234" s="3"/>
      <c r="B234" s="7" t="s">
        <v>404</v>
      </c>
      <c r="C234" s="162">
        <v>3.8699999999999998E-2</v>
      </c>
      <c r="D234" s="162">
        <v>5.4199999999999998E-2</v>
      </c>
      <c r="E234" s="162">
        <v>5.3900000000000003E-2</v>
      </c>
      <c r="F234" s="162">
        <v>5.1999999999999998E-2</v>
      </c>
      <c r="G234" s="162">
        <v>5.1999999999999998E-2</v>
      </c>
      <c r="H234" s="162">
        <v>5.3999999999999999E-2</v>
      </c>
      <c r="I234" s="162">
        <v>6.7900000000000002E-2</v>
      </c>
      <c r="J234" s="162">
        <v>9.4899999999999998E-2</v>
      </c>
      <c r="K234" s="162">
        <v>0.1038</v>
      </c>
      <c r="L234" s="162">
        <v>9.1800000000000007E-2</v>
      </c>
      <c r="M234" s="162">
        <v>0.11210000000000001</v>
      </c>
      <c r="N234" s="162">
        <v>0.13020000000000001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 t="s">
        <v>405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9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5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9" thickBot="1">
      <c r="A240" s="53" t="s">
        <v>246</v>
      </c>
      <c r="B240" s="141" t="s">
        <v>406</v>
      </c>
      <c r="C240" s="8" t="s">
        <v>407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58" t="s">
        <v>697</v>
      </c>
      <c r="C241" s="143">
        <v>1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58" t="s">
        <v>411</v>
      </c>
      <c r="C242" s="143">
        <v>0.97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58" t="s">
        <v>263</v>
      </c>
      <c r="C243" s="143">
        <v>0.89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58" t="s">
        <v>382</v>
      </c>
      <c r="C244" s="143">
        <v>0.89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58" t="s">
        <v>386</v>
      </c>
      <c r="C245" s="143">
        <v>0.86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58" t="s">
        <v>261</v>
      </c>
      <c r="C246" s="143">
        <v>0.85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58" t="s">
        <v>383</v>
      </c>
      <c r="C247" s="143">
        <v>0.85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58" t="s">
        <v>384</v>
      </c>
      <c r="C248" s="143">
        <v>0.84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58" t="s">
        <v>387</v>
      </c>
      <c r="C249" s="143">
        <v>0.83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58" t="s">
        <v>409</v>
      </c>
      <c r="C250" s="143">
        <v>0.81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58" t="s">
        <v>260</v>
      </c>
      <c r="C251" s="143">
        <v>0.75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58" t="s">
        <v>408</v>
      </c>
      <c r="C252" s="143">
        <v>0.75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58" t="s">
        <v>410</v>
      </c>
      <c r="C253" s="143">
        <v>0.74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58" t="s">
        <v>385</v>
      </c>
      <c r="C254" s="143">
        <v>0.6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9" thickBot="1">
      <c r="A255" s="3"/>
      <c r="B255" s="154" t="s">
        <v>76</v>
      </c>
      <c r="C255" s="156">
        <v>0.82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 t="s">
        <v>728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9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53" t="s">
        <v>412</v>
      </c>
      <c r="B260" s="54" t="s">
        <v>413</v>
      </c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6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9" thickBot="1">
      <c r="A261" s="53" t="s">
        <v>414</v>
      </c>
      <c r="B261" s="7" t="s">
        <v>415</v>
      </c>
      <c r="C261" s="80">
        <v>2020</v>
      </c>
      <c r="D261" s="80">
        <v>2021</v>
      </c>
      <c r="E261" s="80">
        <v>2022</v>
      </c>
      <c r="F261" s="80">
        <v>2023</v>
      </c>
      <c r="G261" s="80">
        <v>2024</v>
      </c>
      <c r="H261" s="80">
        <v>2025</v>
      </c>
      <c r="I261" s="80">
        <v>2026</v>
      </c>
      <c r="J261" s="80">
        <v>2027</v>
      </c>
      <c r="K261" s="80">
        <v>2028</v>
      </c>
      <c r="L261" s="80">
        <v>2029</v>
      </c>
      <c r="M261" s="80">
        <v>2030</v>
      </c>
      <c r="N261" s="80">
        <v>2031</v>
      </c>
      <c r="O261" s="80">
        <v>2032</v>
      </c>
      <c r="P261" s="80">
        <v>2033</v>
      </c>
      <c r="Q261" s="80">
        <v>2034</v>
      </c>
      <c r="R261" s="80">
        <v>2035</v>
      </c>
      <c r="S261" s="80">
        <v>2036</v>
      </c>
      <c r="T261" s="80">
        <v>2037</v>
      </c>
      <c r="U261" s="80">
        <v>2038</v>
      </c>
      <c r="V261" s="80">
        <v>2039</v>
      </c>
      <c r="W261" s="8">
        <v>2040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58" t="s">
        <v>416</v>
      </c>
      <c r="C262" s="163">
        <v>0</v>
      </c>
      <c r="D262" s="164">
        <v>3.0999999999999999E-3</v>
      </c>
      <c r="E262" s="164">
        <v>4.0000000000000001E-3</v>
      </c>
      <c r="F262" s="164">
        <v>9.7999999999999997E-3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16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9" thickBot="1">
      <c r="A263" s="3"/>
      <c r="B263" s="50" t="s">
        <v>417</v>
      </c>
      <c r="C263" s="51"/>
      <c r="D263" s="51"/>
      <c r="E263" s="51"/>
      <c r="F263" s="51"/>
      <c r="G263" s="51"/>
      <c r="H263" s="166">
        <v>0.02</v>
      </c>
      <c r="I263" s="166">
        <v>3.5999999999999997E-2</v>
      </c>
      <c r="J263" s="166">
        <v>5.1999999999999998E-2</v>
      </c>
      <c r="K263" s="166">
        <v>6.8000000000000005E-2</v>
      </c>
      <c r="L263" s="166">
        <v>8.4000000000000005E-2</v>
      </c>
      <c r="M263" s="166">
        <v>0.1</v>
      </c>
      <c r="N263" s="166">
        <v>0.112</v>
      </c>
      <c r="O263" s="166">
        <v>0.124</v>
      </c>
      <c r="P263" s="166">
        <v>0.13600000000000001</v>
      </c>
      <c r="Q263" s="166">
        <v>0.14799999999999999</v>
      </c>
      <c r="R263" s="166">
        <v>0.16</v>
      </c>
      <c r="S263" s="166">
        <v>0.17199999999999999</v>
      </c>
      <c r="T263" s="166">
        <v>0.184</v>
      </c>
      <c r="U263" s="166">
        <v>0.19600000000000001</v>
      </c>
      <c r="V263" s="166">
        <v>0.20799999999999999</v>
      </c>
      <c r="W263" s="167">
        <v>0.22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 t="s">
        <v>418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9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53" t="s">
        <v>266</v>
      </c>
      <c r="B268" s="5"/>
      <c r="C268" s="77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9" thickBot="1">
      <c r="A269" s="53" t="s">
        <v>419</v>
      </c>
      <c r="B269" s="141" t="s">
        <v>420</v>
      </c>
      <c r="C269" s="80">
        <v>2023</v>
      </c>
      <c r="D269" s="8">
        <v>2040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56" t="s">
        <v>698</v>
      </c>
      <c r="C270" s="168"/>
      <c r="D270" s="142">
        <v>0.95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58" t="s">
        <v>660</v>
      </c>
      <c r="C271" s="86"/>
      <c r="D271" s="143">
        <v>0.98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58" t="s">
        <v>603</v>
      </c>
      <c r="C272" s="86"/>
      <c r="D272" s="143">
        <v>1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58" t="s">
        <v>699</v>
      </c>
      <c r="C273" s="86"/>
      <c r="D273" s="143">
        <v>0.94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58" t="s">
        <v>700</v>
      </c>
      <c r="C274" s="86"/>
      <c r="D274" s="143">
        <v>0.94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58" t="s">
        <v>701</v>
      </c>
      <c r="C275" s="86"/>
      <c r="D275" s="143">
        <v>1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58" t="s">
        <v>702</v>
      </c>
      <c r="C276" s="86"/>
      <c r="D276" s="143">
        <v>0.86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58" t="s">
        <v>703</v>
      </c>
      <c r="C277" s="86"/>
      <c r="D277" s="143">
        <v>0.94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58" t="s">
        <v>704</v>
      </c>
      <c r="C278" s="86"/>
      <c r="D278" s="143">
        <v>0.9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58" t="s">
        <v>705</v>
      </c>
      <c r="C279" s="86">
        <v>0.87</v>
      </c>
      <c r="D279" s="143">
        <v>0.98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58" t="s">
        <v>706</v>
      </c>
      <c r="C280" s="86"/>
      <c r="D280" s="143">
        <v>0.9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58" t="s">
        <v>707</v>
      </c>
      <c r="C281" s="86"/>
      <c r="D281" s="143">
        <v>0.96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58" t="s">
        <v>708</v>
      </c>
      <c r="C282" s="86"/>
      <c r="D282" s="143">
        <v>0.91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58" t="s">
        <v>709</v>
      </c>
      <c r="C283" s="86"/>
      <c r="D283" s="143">
        <v>0.76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ht="19" thickBot="1">
      <c r="A284" s="3"/>
      <c r="B284" s="50" t="s">
        <v>710</v>
      </c>
      <c r="C284" s="169"/>
      <c r="D284" s="144">
        <v>0.96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 t="s">
        <v>421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ht="19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5"/>
      <c r="C289" s="77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ht="19" thickBot="1">
      <c r="A290" s="53" t="s">
        <v>266</v>
      </c>
      <c r="B290" s="141" t="s">
        <v>422</v>
      </c>
      <c r="C290" s="80" t="s">
        <v>415</v>
      </c>
      <c r="D290" s="8" t="s">
        <v>423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58" t="s">
        <v>197</v>
      </c>
      <c r="C291" s="3">
        <v>7.92</v>
      </c>
      <c r="D291" s="143">
        <v>0.08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58" t="s">
        <v>375</v>
      </c>
      <c r="C292" s="3">
        <v>37.5</v>
      </c>
      <c r="D292" s="143">
        <v>0.39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58" t="s">
        <v>371</v>
      </c>
      <c r="C293" s="3">
        <v>26.87</v>
      </c>
      <c r="D293" s="143">
        <v>0.28000000000000003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58" t="s">
        <v>369</v>
      </c>
      <c r="C294" s="3">
        <v>3.75</v>
      </c>
      <c r="D294" s="143">
        <v>0.04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58" t="s">
        <v>365</v>
      </c>
      <c r="C295" s="3">
        <v>3.91</v>
      </c>
      <c r="D295" s="143">
        <v>0.04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58" t="s">
        <v>227</v>
      </c>
      <c r="C296" s="3">
        <v>2.4700000000000002</v>
      </c>
      <c r="D296" s="143">
        <v>0.03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ht="19" thickBot="1">
      <c r="A297" s="3"/>
      <c r="B297" s="50" t="s">
        <v>75</v>
      </c>
      <c r="C297" s="51">
        <v>14.29</v>
      </c>
      <c r="D297" s="52">
        <v>0.15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ht="19" thickBot="1">
      <c r="A298" s="3"/>
      <c r="B298" s="50" t="s">
        <v>76</v>
      </c>
      <c r="C298" s="51">
        <v>96.67</v>
      </c>
      <c r="D298" s="5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ht="19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 t="s">
        <v>732</v>
      </c>
      <c r="C301" s="67"/>
      <c r="D301" s="68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ht="114">
      <c r="A302" s="3"/>
      <c r="B302" s="3"/>
      <c r="C302" s="170" t="s">
        <v>671</v>
      </c>
      <c r="D302" s="171" t="s">
        <v>682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ht="76">
      <c r="A303" s="3"/>
      <c r="B303" s="3"/>
      <c r="C303" s="172" t="s">
        <v>270</v>
      </c>
      <c r="D303" s="74" t="s">
        <v>684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ht="38">
      <c r="A304" s="3"/>
      <c r="B304" s="3"/>
      <c r="C304" s="172" t="s">
        <v>275</v>
      </c>
      <c r="D304" s="74" t="s">
        <v>685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ht="57">
      <c r="A305" s="173"/>
      <c r="B305" s="3"/>
      <c r="C305" s="172" t="s">
        <v>655</v>
      </c>
      <c r="D305" s="74" t="s">
        <v>686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ht="114">
      <c r="A306" s="3"/>
      <c r="B306" s="3"/>
      <c r="C306" s="172" t="s">
        <v>656</v>
      </c>
      <c r="D306" s="74" t="s">
        <v>687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ht="76">
      <c r="A307" s="3"/>
      <c r="B307" s="3"/>
      <c r="C307" s="172" t="s">
        <v>657</v>
      </c>
      <c r="D307" s="74" t="s">
        <v>381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ht="38">
      <c r="A308" s="3"/>
      <c r="B308" s="3"/>
      <c r="C308" s="172" t="s">
        <v>658</v>
      </c>
      <c r="D308" s="74" t="s">
        <v>380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ht="38">
      <c r="A309" s="3"/>
      <c r="B309" s="3"/>
      <c r="C309" s="172" t="s">
        <v>289</v>
      </c>
      <c r="D309" s="74" t="s">
        <v>379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ht="38">
      <c r="A310" s="3"/>
      <c r="B310" s="3"/>
      <c r="C310" s="172" t="s">
        <v>271</v>
      </c>
      <c r="D310" s="74" t="s">
        <v>688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ht="19">
      <c r="A311" s="3"/>
      <c r="B311" s="3"/>
      <c r="C311" s="172" t="s">
        <v>272</v>
      </c>
      <c r="D311" s="7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ht="57">
      <c r="A312" s="3"/>
      <c r="B312" s="3"/>
      <c r="C312" s="172" t="s">
        <v>659</v>
      </c>
      <c r="D312" s="7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ht="19">
      <c r="A313" s="3"/>
      <c r="B313" s="3"/>
      <c r="C313" s="172" t="s">
        <v>660</v>
      </c>
      <c r="D313" s="7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ht="57">
      <c r="A314" s="3"/>
      <c r="B314" s="3"/>
      <c r="C314" s="172" t="s">
        <v>273</v>
      </c>
      <c r="D314" s="7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ht="57">
      <c r="A315" s="3"/>
      <c r="B315" s="3"/>
      <c r="C315" s="172" t="s">
        <v>661</v>
      </c>
      <c r="D315" s="7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ht="19">
      <c r="A316" s="3"/>
      <c r="B316" s="3"/>
      <c r="C316" s="172" t="s">
        <v>662</v>
      </c>
      <c r="D316" s="7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ht="114">
      <c r="A317" s="3"/>
      <c r="B317" s="3"/>
      <c r="C317" s="172" t="s">
        <v>663</v>
      </c>
      <c r="D317" s="7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ht="57">
      <c r="A318" s="3"/>
      <c r="B318" s="3"/>
      <c r="C318" s="172" t="s">
        <v>277</v>
      </c>
      <c r="D318" s="7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ht="57">
      <c r="A319" s="3"/>
      <c r="B319" s="3"/>
      <c r="C319" s="172" t="s">
        <v>664</v>
      </c>
      <c r="D319" s="7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ht="114">
      <c r="A320" s="3"/>
      <c r="B320" s="3"/>
      <c r="C320" s="172" t="s">
        <v>281</v>
      </c>
      <c r="D320" s="7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ht="19">
      <c r="A321" s="3"/>
      <c r="B321" s="3"/>
      <c r="C321" s="172" t="s">
        <v>276</v>
      </c>
      <c r="D321" s="7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ht="114">
      <c r="A322" s="3"/>
      <c r="B322" s="3"/>
      <c r="C322" s="172" t="s">
        <v>278</v>
      </c>
      <c r="D322" s="7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ht="38">
      <c r="A323" s="3"/>
      <c r="B323" s="3"/>
      <c r="C323" s="172" t="s">
        <v>665</v>
      </c>
      <c r="D323" s="7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ht="19">
      <c r="A324" s="3"/>
      <c r="B324" s="3"/>
      <c r="C324" s="172" t="s">
        <v>282</v>
      </c>
      <c r="D324" s="7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ht="76">
      <c r="A325" s="3"/>
      <c r="B325" s="3"/>
      <c r="C325" s="172" t="s">
        <v>666</v>
      </c>
      <c r="D325" s="7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ht="19">
      <c r="A326" s="3"/>
      <c r="B326" s="3"/>
      <c r="C326" s="172" t="s">
        <v>280</v>
      </c>
      <c r="D326" s="7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ht="19">
      <c r="A327" s="3"/>
      <c r="B327" s="3"/>
      <c r="C327" s="172" t="s">
        <v>279</v>
      </c>
      <c r="D327" s="7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57">
      <c r="A328" s="3"/>
      <c r="B328" s="3"/>
      <c r="C328" s="172" t="s">
        <v>285</v>
      </c>
      <c r="D328" s="7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57">
      <c r="A329" s="3"/>
      <c r="B329" s="3"/>
      <c r="C329" s="172" t="s">
        <v>274</v>
      </c>
      <c r="D329" s="7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33">
      <c r="A330" s="3"/>
      <c r="B330" s="3"/>
      <c r="C330" s="172" t="s">
        <v>667</v>
      </c>
      <c r="D330" s="7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95">
      <c r="A331" s="3"/>
      <c r="B331" s="3"/>
      <c r="C331" s="172" t="s">
        <v>284</v>
      </c>
      <c r="D331" s="7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9">
      <c r="A332" s="3"/>
      <c r="B332" s="3"/>
      <c r="C332" s="172" t="s">
        <v>288</v>
      </c>
      <c r="D332" s="7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9">
      <c r="A333" s="3"/>
      <c r="B333" s="3"/>
      <c r="C333" s="172" t="s">
        <v>293</v>
      </c>
      <c r="D333" s="7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38">
      <c r="A334" s="3"/>
      <c r="B334" s="3"/>
      <c r="C334" s="172" t="s">
        <v>287</v>
      </c>
      <c r="D334" s="7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38">
      <c r="A335" s="3"/>
      <c r="B335" s="3"/>
      <c r="C335" s="172" t="s">
        <v>283</v>
      </c>
      <c r="D335" s="7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57">
      <c r="A336" s="3"/>
      <c r="B336" s="3"/>
      <c r="C336" s="172" t="s">
        <v>269</v>
      </c>
      <c r="D336" s="7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95">
      <c r="A337" s="3"/>
      <c r="B337" s="3"/>
      <c r="C337" s="172" t="s">
        <v>668</v>
      </c>
      <c r="D337" s="7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38">
      <c r="A338" s="3"/>
      <c r="B338" s="3"/>
      <c r="C338" s="172" t="s">
        <v>291</v>
      </c>
      <c r="D338" s="7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33">
      <c r="A339" s="3"/>
      <c r="B339" s="3"/>
      <c r="C339" s="172" t="s">
        <v>669</v>
      </c>
      <c r="D339" s="7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95">
      <c r="A340" s="3"/>
      <c r="B340" s="3"/>
      <c r="C340" s="172" t="s">
        <v>292</v>
      </c>
      <c r="D340" s="7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38">
      <c r="A341" s="3"/>
      <c r="B341" s="3"/>
      <c r="C341" s="172" t="s">
        <v>286</v>
      </c>
      <c r="D341" s="7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38">
      <c r="A342" s="3"/>
      <c r="B342" s="3"/>
      <c r="C342" s="172" t="s">
        <v>290</v>
      </c>
      <c r="D342" s="7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38">
      <c r="A343" s="3"/>
      <c r="B343" s="3"/>
      <c r="C343" s="172" t="s">
        <v>299</v>
      </c>
      <c r="D343" s="7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58" thickBot="1">
      <c r="A344" s="3"/>
      <c r="B344" s="3"/>
      <c r="C344" s="174" t="s">
        <v>294</v>
      </c>
      <c r="D344" s="7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</sheetData>
  <phoneticPr fontId="4" type="noConversion"/>
  <hyperlinks>
    <hyperlink ref="A8" r:id="rId1" xr:uid="{783A116C-6F13-F640-81D2-9D86BD566AA7}"/>
    <hyperlink ref="A19" r:id="rId2" xr:uid="{7FED0FA6-20BB-8849-8F53-F3D69D798B28}"/>
    <hyperlink ref="A28" r:id="rId3" xr:uid="{08A6D05E-C940-A742-83CB-BDCCC1369482}"/>
    <hyperlink ref="A89" r:id="rId4" xr:uid="{D7960B03-B6FD-5640-AA44-1ACFDB78A499}"/>
    <hyperlink ref="A189" r:id="rId5" xr:uid="{62ABB25D-8136-3D42-8403-0D6DE85D54DD}"/>
    <hyperlink ref="A212" r:id="rId6" xr:uid="{1CDD4670-7E7C-EC46-9132-C12393D1BA39}"/>
    <hyperlink ref="A240" r:id="rId7" xr:uid="{27A01285-36F5-EE4A-A14A-9609258D6E62}"/>
    <hyperlink ref="A260" r:id="rId8" xr:uid="{5BE5FD41-79AE-D546-96B3-42989DF17266}"/>
    <hyperlink ref="A261" r:id="rId9" location="download-the-full-outcome" xr:uid="{C913E143-3905-1546-87FB-BDE92E37000A}"/>
    <hyperlink ref="A268" r:id="rId10" xr:uid="{3906252D-9A01-4146-B20C-FF3DADDA96DD}"/>
    <hyperlink ref="A269" r:id="rId11" xr:uid="{97F9B83D-D003-F840-B7DF-E9E9A3FAB401}"/>
    <hyperlink ref="A290" r:id="rId12" xr:uid="{26BF6F89-1E18-2E4E-A15F-31AB603C6EC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0192-9C33-D24B-B9AA-B9474854814A}">
  <dimension ref="A1:BZ507"/>
  <sheetViews>
    <sheetView tabSelected="1" zoomScale="81" workbookViewId="0">
      <pane xSplit="2" topLeftCell="C1" activePane="topRight" state="frozen"/>
      <selection pane="topRight" activeCell="B28" sqref="B28"/>
    </sheetView>
  </sheetViews>
  <sheetFormatPr baseColWidth="10" defaultColWidth="11" defaultRowHeight="18"/>
  <cols>
    <col min="1" max="1" width="18.83203125" style="4" customWidth="1"/>
    <col min="2" max="2" width="32.33203125" style="4" bestFit="1" customWidth="1"/>
    <col min="3" max="16384" width="11" style="4"/>
  </cols>
  <sheetData>
    <row r="1" spans="1:7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>
      <c r="A6" s="3"/>
      <c r="B6" s="3" t="s">
        <v>425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9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>
      <c r="A8" s="3"/>
      <c r="B8" s="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6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>
      <c r="A9" s="53" t="s">
        <v>426</v>
      </c>
      <c r="B9" s="78" t="s">
        <v>427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79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ht="19" thickBot="1">
      <c r="A10" s="3" t="s">
        <v>428</v>
      </c>
      <c r="B10" s="7" t="s">
        <v>429</v>
      </c>
      <c r="C10" s="80">
        <v>1990</v>
      </c>
      <c r="D10" s="80">
        <v>1999</v>
      </c>
      <c r="E10" s="80">
        <v>2000</v>
      </c>
      <c r="F10" s="80">
        <v>2001</v>
      </c>
      <c r="G10" s="80">
        <v>2002</v>
      </c>
      <c r="H10" s="80">
        <v>2003</v>
      </c>
      <c r="I10" s="80">
        <v>2004</v>
      </c>
      <c r="J10" s="80">
        <v>2005</v>
      </c>
      <c r="K10" s="80">
        <v>2006</v>
      </c>
      <c r="L10" s="80">
        <v>2007</v>
      </c>
      <c r="M10" s="80">
        <v>2008</v>
      </c>
      <c r="N10" s="80">
        <v>2009</v>
      </c>
      <c r="O10" s="80">
        <v>2010</v>
      </c>
      <c r="P10" s="80">
        <v>2011</v>
      </c>
      <c r="Q10" s="80">
        <v>2012</v>
      </c>
      <c r="R10" s="80">
        <v>2013</v>
      </c>
      <c r="S10" s="80">
        <v>2014</v>
      </c>
      <c r="T10" s="80">
        <v>2015</v>
      </c>
      <c r="U10" s="80">
        <v>2016</v>
      </c>
      <c r="V10" s="80">
        <v>2017</v>
      </c>
      <c r="W10" s="80">
        <v>2018</v>
      </c>
      <c r="X10" s="80">
        <v>2019</v>
      </c>
      <c r="Y10" s="80">
        <v>2020</v>
      </c>
      <c r="Z10" s="80">
        <v>2021</v>
      </c>
      <c r="AA10" s="80">
        <v>2022</v>
      </c>
      <c r="AB10" s="80">
        <v>2023</v>
      </c>
      <c r="AC10" s="80">
        <v>2024</v>
      </c>
      <c r="AD10" s="80">
        <v>2025</v>
      </c>
      <c r="AE10" s="80">
        <v>2026</v>
      </c>
      <c r="AF10" s="80">
        <v>2027</v>
      </c>
      <c r="AG10" s="80">
        <v>2028</v>
      </c>
      <c r="AH10" s="80">
        <v>2029</v>
      </c>
      <c r="AI10" s="80">
        <v>2030</v>
      </c>
      <c r="AJ10" s="80">
        <v>2031</v>
      </c>
      <c r="AK10" s="80">
        <v>2032</v>
      </c>
      <c r="AL10" s="80">
        <v>2033</v>
      </c>
      <c r="AM10" s="80">
        <v>2034</v>
      </c>
      <c r="AN10" s="80">
        <v>2035</v>
      </c>
      <c r="AO10" s="80">
        <v>2036</v>
      </c>
      <c r="AP10" s="80">
        <v>2037</v>
      </c>
      <c r="AQ10" s="80">
        <v>2038</v>
      </c>
      <c r="AR10" s="80">
        <v>2039</v>
      </c>
      <c r="AS10" s="80">
        <v>2040</v>
      </c>
      <c r="AT10" s="80">
        <v>2041</v>
      </c>
      <c r="AU10" s="80">
        <v>2042</v>
      </c>
      <c r="AV10" s="80">
        <v>2043</v>
      </c>
      <c r="AW10" s="80">
        <v>2044</v>
      </c>
      <c r="AX10" s="80">
        <v>2045</v>
      </c>
      <c r="AY10" s="80">
        <v>2046</v>
      </c>
      <c r="AZ10" s="80">
        <v>2047</v>
      </c>
      <c r="BA10" s="80">
        <v>2048</v>
      </c>
      <c r="BB10" s="80">
        <v>2049</v>
      </c>
      <c r="BC10" s="8">
        <v>2050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>
      <c r="A11" s="3"/>
      <c r="B11" s="48" t="s">
        <v>430</v>
      </c>
      <c r="C11" s="81">
        <v>603.29999999999995</v>
      </c>
      <c r="D11" s="82">
        <v>557.6</v>
      </c>
      <c r="E11" s="82">
        <v>565.20000000000005</v>
      </c>
      <c r="F11" s="82">
        <v>574</v>
      </c>
      <c r="G11" s="82">
        <v>555.79999999999995</v>
      </c>
      <c r="H11" s="82">
        <v>566.5</v>
      </c>
      <c r="I11" s="82">
        <v>567.9</v>
      </c>
      <c r="J11" s="82">
        <v>564.20000000000005</v>
      </c>
      <c r="K11" s="82">
        <v>561.5</v>
      </c>
      <c r="L11" s="82">
        <v>552.29999999999995</v>
      </c>
      <c r="M11" s="82">
        <v>537.5</v>
      </c>
      <c r="N11" s="82">
        <v>486.6</v>
      </c>
      <c r="O11" s="82">
        <v>505.2</v>
      </c>
      <c r="P11" s="82">
        <v>463.2</v>
      </c>
      <c r="Q11" s="82">
        <v>481.2</v>
      </c>
      <c r="R11" s="82">
        <v>472.8</v>
      </c>
      <c r="S11" s="82">
        <v>432</v>
      </c>
      <c r="T11" s="82">
        <v>413</v>
      </c>
      <c r="U11" s="82">
        <v>389.4</v>
      </c>
      <c r="V11" s="82">
        <v>377.1</v>
      </c>
      <c r="W11" s="82">
        <v>371.4</v>
      </c>
      <c r="X11" s="82">
        <v>355.6</v>
      </c>
      <c r="Y11" s="82">
        <v>320.5</v>
      </c>
      <c r="Z11" s="82">
        <v>336.4</v>
      </c>
      <c r="AA11" s="82">
        <v>320.8</v>
      </c>
      <c r="AB11" s="82">
        <v>302.8</v>
      </c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>
      <c r="A12" s="3"/>
      <c r="B12" s="27" t="s">
        <v>431</v>
      </c>
      <c r="C12" s="84">
        <v>810.7</v>
      </c>
      <c r="D12" s="57">
        <v>724.3</v>
      </c>
      <c r="E12" s="57">
        <v>724.3</v>
      </c>
      <c r="F12" s="57">
        <v>726.8</v>
      </c>
      <c r="G12" s="57">
        <v>705.6</v>
      </c>
      <c r="H12" s="57">
        <v>711.6</v>
      </c>
      <c r="I12" s="57">
        <v>707.6</v>
      </c>
      <c r="J12" s="57">
        <v>699.3</v>
      </c>
      <c r="K12" s="57">
        <v>692.8</v>
      </c>
      <c r="L12" s="57">
        <v>679.4</v>
      </c>
      <c r="M12" s="57">
        <v>658</v>
      </c>
      <c r="N12" s="57">
        <v>601.29999999999995</v>
      </c>
      <c r="O12" s="57">
        <v>615.79999999999995</v>
      </c>
      <c r="P12" s="57">
        <v>570.6</v>
      </c>
      <c r="Q12" s="57">
        <v>587</v>
      </c>
      <c r="R12" s="57">
        <v>573.9</v>
      </c>
      <c r="S12" s="57">
        <v>530.70000000000005</v>
      </c>
      <c r="T12" s="57">
        <v>510.2</v>
      </c>
      <c r="U12" s="57">
        <v>483.5</v>
      </c>
      <c r="V12" s="57">
        <v>471.3</v>
      </c>
      <c r="W12" s="57">
        <v>464.3</v>
      </c>
      <c r="X12" s="57">
        <v>447.5</v>
      </c>
      <c r="Y12" s="57">
        <v>408</v>
      </c>
      <c r="Z12" s="57">
        <v>422.5</v>
      </c>
      <c r="AA12" s="57">
        <v>404.7</v>
      </c>
      <c r="AB12" s="57">
        <v>385</v>
      </c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85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>
      <c r="A13" s="3"/>
      <c r="B13" s="27" t="s">
        <v>432</v>
      </c>
      <c r="C13" s="84"/>
      <c r="D13" s="57"/>
      <c r="E13" s="86">
        <v>1.3599999999999999E-2</v>
      </c>
      <c r="F13" s="86">
        <v>1.5599999999999999E-2</v>
      </c>
      <c r="G13" s="86">
        <v>-3.1600000000000003E-2</v>
      </c>
      <c r="H13" s="86">
        <v>1.9300000000000001E-2</v>
      </c>
      <c r="I13" s="86">
        <v>2.3999999999999998E-3</v>
      </c>
      <c r="J13" s="86">
        <v>-6.4000000000000003E-3</v>
      </c>
      <c r="K13" s="86">
        <v>-4.8999999999999998E-3</v>
      </c>
      <c r="L13" s="86">
        <v>-1.6299999999999999E-2</v>
      </c>
      <c r="M13" s="86">
        <v>-2.6700000000000002E-2</v>
      </c>
      <c r="N13" s="86">
        <v>-9.4700000000000006E-2</v>
      </c>
      <c r="O13" s="86">
        <v>3.8199999999999998E-2</v>
      </c>
      <c r="P13" s="86">
        <v>-8.3199999999999996E-2</v>
      </c>
      <c r="Q13" s="86">
        <v>3.8899999999999997E-2</v>
      </c>
      <c r="R13" s="86">
        <v>-1.7399999999999999E-2</v>
      </c>
      <c r="S13" s="86">
        <v>-8.6300000000000002E-2</v>
      </c>
      <c r="T13" s="86">
        <v>-4.3999999999999997E-2</v>
      </c>
      <c r="U13" s="86">
        <v>-5.7200000000000001E-2</v>
      </c>
      <c r="V13" s="86">
        <v>-3.1699999999999999E-2</v>
      </c>
      <c r="W13" s="86">
        <v>-1.5100000000000001E-2</v>
      </c>
      <c r="X13" s="86">
        <v>-4.2500000000000003E-2</v>
      </c>
      <c r="Y13" s="86">
        <v>-9.8799999999999999E-2</v>
      </c>
      <c r="Z13" s="86">
        <v>4.9799999999999997E-2</v>
      </c>
      <c r="AA13" s="86">
        <v>-4.65E-2</v>
      </c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85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>
      <c r="A14" s="3"/>
      <c r="B14" s="27" t="s">
        <v>433</v>
      </c>
      <c r="C14" s="84"/>
      <c r="D14" s="57"/>
      <c r="E14" s="86">
        <v>-1E-4</v>
      </c>
      <c r="F14" s="86">
        <v>3.3999999999999998E-3</v>
      </c>
      <c r="G14" s="86">
        <v>-2.9100000000000001E-2</v>
      </c>
      <c r="H14" s="86">
        <v>8.5000000000000006E-3</v>
      </c>
      <c r="I14" s="86">
        <v>-5.5999999999999999E-3</v>
      </c>
      <c r="J14" s="86">
        <v>-1.17E-2</v>
      </c>
      <c r="K14" s="86">
        <v>-9.2999999999999992E-3</v>
      </c>
      <c r="L14" s="86">
        <v>-1.9300000000000001E-2</v>
      </c>
      <c r="M14" s="86">
        <v>-3.15E-2</v>
      </c>
      <c r="N14" s="86">
        <v>-8.6099999999999996E-2</v>
      </c>
      <c r="O14" s="86">
        <v>2.41E-2</v>
      </c>
      <c r="P14" s="86">
        <v>-7.3400000000000007E-2</v>
      </c>
      <c r="Q14" s="86">
        <v>2.87E-2</v>
      </c>
      <c r="R14" s="86">
        <v>-2.23E-2</v>
      </c>
      <c r="S14" s="86">
        <v>-7.5200000000000003E-2</v>
      </c>
      <c r="T14" s="86">
        <v>-3.8600000000000002E-2</v>
      </c>
      <c r="U14" s="86">
        <v>-5.2400000000000002E-2</v>
      </c>
      <c r="V14" s="86">
        <v>-2.52E-2</v>
      </c>
      <c r="W14" s="86">
        <v>-1.49E-2</v>
      </c>
      <c r="X14" s="86">
        <v>-3.61E-2</v>
      </c>
      <c r="Y14" s="86">
        <v>-8.8400000000000006E-2</v>
      </c>
      <c r="Z14" s="86">
        <v>3.5499999999999997E-2</v>
      </c>
      <c r="AA14" s="86">
        <v>-4.2099999999999999E-2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85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>
      <c r="A15" s="3"/>
      <c r="B15" s="27" t="s">
        <v>434</v>
      </c>
      <c r="C15" s="84"/>
      <c r="D15" s="57"/>
      <c r="E15" s="57"/>
      <c r="F15" s="57"/>
      <c r="G15" s="57"/>
      <c r="H15" s="57"/>
      <c r="I15" s="57"/>
      <c r="J15" s="57"/>
      <c r="K15" s="57"/>
      <c r="L15" s="57"/>
      <c r="M15" s="57">
        <v>707.98</v>
      </c>
      <c r="N15" s="57">
        <v>707.98</v>
      </c>
      <c r="O15" s="57">
        <v>707.98</v>
      </c>
      <c r="P15" s="57">
        <v>707.98</v>
      </c>
      <c r="Q15" s="57">
        <v>707.98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85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>
      <c r="A16" s="3"/>
      <c r="B16" s="27" t="s">
        <v>435</v>
      </c>
      <c r="C16" s="8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>
        <v>647.29999999999995</v>
      </c>
      <c r="S16" s="57">
        <v>647.29999999999995</v>
      </c>
      <c r="T16" s="57">
        <v>647.29999999999995</v>
      </c>
      <c r="U16" s="57">
        <v>647.29999999999995</v>
      </c>
      <c r="V16" s="57">
        <v>647.29999999999995</v>
      </c>
      <c r="W16" s="57">
        <v>647.29999999999995</v>
      </c>
      <c r="X16" s="57">
        <v>647.29999999999995</v>
      </c>
      <c r="Y16" s="57">
        <v>647.29999999999995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85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>
      <c r="A17" s="3"/>
      <c r="B17" s="27" t="s">
        <v>436</v>
      </c>
      <c r="C17" s="84"/>
      <c r="D17" s="57"/>
      <c r="E17" s="57"/>
      <c r="F17" s="57"/>
      <c r="G17" s="57"/>
      <c r="H17" s="57"/>
      <c r="I17" s="57"/>
      <c r="J17" s="57"/>
      <c r="K17" s="57"/>
      <c r="L17" s="57"/>
      <c r="M17" s="57">
        <v>606.84</v>
      </c>
      <c r="N17" s="57">
        <v>606.84</v>
      </c>
      <c r="O17" s="57">
        <v>606.84</v>
      </c>
      <c r="P17" s="57">
        <v>606.84</v>
      </c>
      <c r="Q17" s="57">
        <v>606.84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85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>
      <c r="A18" s="3"/>
      <c r="B18" s="27" t="s">
        <v>437</v>
      </c>
      <c r="C18" s="84"/>
      <c r="D18" s="57"/>
      <c r="E18" s="57">
        <v>-0.41099999999999998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>
        <v>558.29</v>
      </c>
      <c r="S18" s="57">
        <v>558.29</v>
      </c>
      <c r="T18" s="57">
        <v>558.29</v>
      </c>
      <c r="U18" s="57">
        <v>558.29</v>
      </c>
      <c r="V18" s="57">
        <v>558.29</v>
      </c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85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>
      <c r="A19" s="3"/>
      <c r="B19" s="27" t="s">
        <v>438</v>
      </c>
      <c r="C19" s="84"/>
      <c r="D19" s="57"/>
      <c r="E19" s="57">
        <v>-0.44800000000000001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>
        <v>509.75</v>
      </c>
      <c r="X19" s="57">
        <v>509.75</v>
      </c>
      <c r="Y19" s="57">
        <v>509.75</v>
      </c>
      <c r="Z19" s="57">
        <v>509.75</v>
      </c>
      <c r="AA19" s="57">
        <v>509.75</v>
      </c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85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>
      <c r="A20" s="3"/>
      <c r="B20" s="27" t="s">
        <v>439</v>
      </c>
      <c r="C20" s="8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>
        <v>396.47</v>
      </c>
      <c r="AC20" s="57">
        <v>396.47</v>
      </c>
      <c r="AD20" s="57">
        <v>396.47</v>
      </c>
      <c r="AE20" s="57">
        <v>396.47</v>
      </c>
      <c r="AF20" s="57">
        <v>396.47</v>
      </c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85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>
      <c r="A21" s="3"/>
      <c r="B21" s="27" t="s">
        <v>440</v>
      </c>
      <c r="C21" s="84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>
        <v>347.92</v>
      </c>
      <c r="AH21" s="57">
        <v>347.92</v>
      </c>
      <c r="AI21" s="57">
        <v>347.92</v>
      </c>
      <c r="AJ21" s="57">
        <v>347.92</v>
      </c>
      <c r="AK21" s="57">
        <v>347.92</v>
      </c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85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>
      <c r="A22" s="3"/>
      <c r="B22" s="27" t="s">
        <v>441</v>
      </c>
      <c r="C22" s="8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>
        <v>178.01</v>
      </c>
      <c r="AM22" s="57">
        <v>178.01</v>
      </c>
      <c r="AN22" s="57">
        <v>178.01</v>
      </c>
      <c r="AO22" s="57">
        <v>178.01</v>
      </c>
      <c r="AP22" s="57">
        <v>178.01</v>
      </c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85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>
      <c r="A23" s="3"/>
      <c r="B23" s="27" t="s">
        <v>442</v>
      </c>
      <c r="C23" s="8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>
        <v>485.47</v>
      </c>
      <c r="AJ23" s="57">
        <v>485.47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85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ht="19" thickBot="1">
      <c r="A24" s="3"/>
      <c r="B24" s="41" t="s">
        <v>443</v>
      </c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>
        <v>0</v>
      </c>
      <c r="BB24" s="88">
        <v>0</v>
      </c>
      <c r="BC24" s="89">
        <v>0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>
      <c r="A27" s="3"/>
      <c r="B27" s="262" t="s">
        <v>762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ht="19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>
      <c r="A29" s="3"/>
      <c r="B29" s="54" t="s">
        <v>759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ht="19" thickBot="1">
      <c r="A30" s="263" t="s">
        <v>761</v>
      </c>
      <c r="B30" s="7" t="s">
        <v>429</v>
      </c>
      <c r="C30" s="55">
        <v>2013</v>
      </c>
      <c r="D30" s="55">
        <v>2014</v>
      </c>
      <c r="E30" s="55">
        <v>2015</v>
      </c>
      <c r="F30" s="55">
        <v>2016</v>
      </c>
      <c r="G30" s="55">
        <v>2017</v>
      </c>
      <c r="H30" s="55">
        <v>2018</v>
      </c>
      <c r="I30" s="55">
        <v>2019</v>
      </c>
      <c r="J30" s="55">
        <v>2020</v>
      </c>
      <c r="K30" s="55">
        <v>2021</v>
      </c>
      <c r="L30" s="55">
        <v>2022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>
      <c r="A31" s="3"/>
      <c r="B31" s="56" t="s">
        <v>112</v>
      </c>
      <c r="C31" s="63">
        <v>295</v>
      </c>
      <c r="D31" s="63">
        <v>283</v>
      </c>
      <c r="E31" s="63">
        <v>290</v>
      </c>
      <c r="F31" s="63">
        <v>251</v>
      </c>
      <c r="G31" s="63">
        <v>230</v>
      </c>
      <c r="H31" s="63">
        <v>234</v>
      </c>
      <c r="I31" s="63">
        <v>229</v>
      </c>
      <c r="J31" s="63">
        <v>201</v>
      </c>
      <c r="K31" s="63">
        <v>211</v>
      </c>
      <c r="L31" s="63">
        <v>211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>
      <c r="A32" s="3"/>
      <c r="B32" s="58" t="s">
        <v>148</v>
      </c>
      <c r="C32" s="63">
        <v>370</v>
      </c>
      <c r="D32" s="63">
        <v>379</v>
      </c>
      <c r="E32" s="63">
        <v>368</v>
      </c>
      <c r="F32" s="63">
        <v>399</v>
      </c>
      <c r="G32" s="63">
        <v>372</v>
      </c>
      <c r="H32" s="63">
        <v>402</v>
      </c>
      <c r="I32" s="63">
        <v>392</v>
      </c>
      <c r="J32" s="63">
        <v>331</v>
      </c>
      <c r="K32" s="63">
        <v>376</v>
      </c>
      <c r="L32" s="63">
        <v>404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>
      <c r="A33" s="3"/>
      <c r="B33" s="58" t="s">
        <v>760</v>
      </c>
      <c r="C33" s="63">
        <v>82</v>
      </c>
      <c r="D33" s="63">
        <v>69</v>
      </c>
      <c r="E33" s="63">
        <v>72</v>
      </c>
      <c r="F33" s="63">
        <v>73</v>
      </c>
      <c r="G33" s="63">
        <v>72</v>
      </c>
      <c r="H33" s="63">
        <v>73</v>
      </c>
      <c r="I33" s="63">
        <v>71</v>
      </c>
      <c r="J33" s="63">
        <v>70</v>
      </c>
      <c r="K33" s="63">
        <v>74</v>
      </c>
      <c r="L33" s="63">
        <v>63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>
      <c r="A34" s="3"/>
      <c r="B34" s="58" t="s">
        <v>472</v>
      </c>
      <c r="C34" s="63">
        <v>67</v>
      </c>
      <c r="D34" s="63">
        <v>67</v>
      </c>
      <c r="E34" s="63">
        <v>68</v>
      </c>
      <c r="F34" s="63">
        <v>69</v>
      </c>
      <c r="G34" s="63">
        <v>70</v>
      </c>
      <c r="H34" s="63">
        <v>70</v>
      </c>
      <c r="I34" s="63">
        <v>69</v>
      </c>
      <c r="J34" s="63">
        <v>54</v>
      </c>
      <c r="K34" s="63">
        <v>58</v>
      </c>
      <c r="L34" s="63">
        <v>61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ht="19" thickBot="1">
      <c r="A35" s="3"/>
      <c r="B35" s="59" t="s">
        <v>76</v>
      </c>
      <c r="C35" s="63">
        <v>814</v>
      </c>
      <c r="D35" s="63">
        <v>798</v>
      </c>
      <c r="E35" s="63">
        <v>798</v>
      </c>
      <c r="F35" s="63">
        <v>792</v>
      </c>
      <c r="G35" s="63">
        <v>744</v>
      </c>
      <c r="H35" s="63">
        <v>779</v>
      </c>
      <c r="I35" s="63">
        <v>761</v>
      </c>
      <c r="J35" s="63">
        <v>656</v>
      </c>
      <c r="K35" s="63">
        <v>719</v>
      </c>
      <c r="L35" s="63">
        <v>739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>
      <c r="A38" s="3"/>
      <c r="B38" s="3" t="s">
        <v>444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19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>
      <c r="A40" s="3"/>
      <c r="B40" s="54" t="s">
        <v>445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19" thickBot="1">
      <c r="A41" s="53" t="s">
        <v>446</v>
      </c>
      <c r="B41" s="7" t="s">
        <v>429</v>
      </c>
      <c r="C41" s="55">
        <v>2013</v>
      </c>
      <c r="D41" s="55">
        <v>2014</v>
      </c>
      <c r="E41" s="55">
        <v>2015</v>
      </c>
      <c r="F41" s="55">
        <v>2016</v>
      </c>
      <c r="G41" s="55">
        <v>2017</v>
      </c>
      <c r="H41" s="55">
        <v>2018</v>
      </c>
      <c r="I41" s="55">
        <v>2019</v>
      </c>
      <c r="J41" s="55">
        <v>2020</v>
      </c>
      <c r="K41" s="55">
        <v>2021</v>
      </c>
      <c r="L41" s="55">
        <v>2022</v>
      </c>
      <c r="M41" s="55">
        <v>2023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>
      <c r="A42" s="3"/>
      <c r="B42" s="56" t="s">
        <v>711</v>
      </c>
      <c r="C42" s="57">
        <v>147.66999999999999</v>
      </c>
      <c r="D42" s="57">
        <v>124.45</v>
      </c>
      <c r="E42" s="57">
        <v>104.29</v>
      </c>
      <c r="F42" s="57">
        <v>82.26</v>
      </c>
      <c r="G42" s="57">
        <v>72.23</v>
      </c>
      <c r="H42" s="57">
        <v>65.849999999999994</v>
      </c>
      <c r="I42" s="57">
        <v>57.85</v>
      </c>
      <c r="J42" s="57">
        <v>49.53</v>
      </c>
      <c r="K42" s="57">
        <v>54.76</v>
      </c>
      <c r="L42" s="57">
        <v>55.04</v>
      </c>
      <c r="M42" s="57">
        <v>43.93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>
      <c r="A43" s="3"/>
      <c r="B43" s="58" t="s">
        <v>712</v>
      </c>
      <c r="C43" s="57">
        <v>40.96</v>
      </c>
      <c r="D43" s="57">
        <v>39.26</v>
      </c>
      <c r="E43" s="57">
        <v>39.74</v>
      </c>
      <c r="F43" s="57">
        <v>38.56</v>
      </c>
      <c r="G43" s="57">
        <v>38.04</v>
      </c>
      <c r="H43" s="57">
        <v>37.26</v>
      </c>
      <c r="I43" s="57">
        <v>37.270000000000003</v>
      </c>
      <c r="J43" s="57">
        <v>33.89</v>
      </c>
      <c r="K43" s="57">
        <v>31.21</v>
      </c>
      <c r="L43" s="57">
        <v>31.32</v>
      </c>
      <c r="M43" s="57">
        <v>30.1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>
      <c r="A44" s="3"/>
      <c r="B44" s="58" t="s">
        <v>447</v>
      </c>
      <c r="C44" s="57">
        <v>122.98</v>
      </c>
      <c r="D44" s="57">
        <v>124.84</v>
      </c>
      <c r="E44" s="57">
        <v>125.33</v>
      </c>
      <c r="F44" s="57">
        <v>128.81</v>
      </c>
      <c r="G44" s="57">
        <v>129.49</v>
      </c>
      <c r="H44" s="57">
        <v>128.12</v>
      </c>
      <c r="I44" s="57">
        <v>124.72</v>
      </c>
      <c r="J44" s="57">
        <v>103.49</v>
      </c>
      <c r="K44" s="57">
        <v>111.93</v>
      </c>
      <c r="L44" s="57">
        <v>113.09</v>
      </c>
      <c r="M44" s="57">
        <v>111.81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>
      <c r="A45" s="3"/>
      <c r="B45" s="58" t="s">
        <v>448</v>
      </c>
      <c r="C45" s="57">
        <v>108.81</v>
      </c>
      <c r="D45" s="57">
        <v>93.39</v>
      </c>
      <c r="E45" s="57">
        <v>95.56</v>
      </c>
      <c r="F45" s="57">
        <v>96.25</v>
      </c>
      <c r="G45" s="57">
        <v>93.77</v>
      </c>
      <c r="H45" s="57">
        <v>97.93</v>
      </c>
      <c r="I45" s="57">
        <v>94.1</v>
      </c>
      <c r="J45" s="57">
        <v>93.7</v>
      </c>
      <c r="K45" s="57">
        <v>98.2</v>
      </c>
      <c r="L45" s="57">
        <v>83.5</v>
      </c>
      <c r="M45" s="57">
        <v>78.48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>
      <c r="A46" s="3"/>
      <c r="B46" s="58" t="s">
        <v>449</v>
      </c>
      <c r="C46" s="57">
        <v>76.56</v>
      </c>
      <c r="D46" s="57">
        <v>74.34</v>
      </c>
      <c r="E46" s="57">
        <v>70.63</v>
      </c>
      <c r="F46" s="57">
        <v>64.33</v>
      </c>
      <c r="G46" s="57">
        <v>64.52</v>
      </c>
      <c r="H46" s="57">
        <v>63.21</v>
      </c>
      <c r="I46" s="57">
        <v>61.73</v>
      </c>
      <c r="J46" s="57">
        <v>58.4</v>
      </c>
      <c r="K46" s="57">
        <v>57.94</v>
      </c>
      <c r="L46" s="57">
        <v>54.36</v>
      </c>
      <c r="M46" s="57">
        <v>53.05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>
      <c r="A47" s="3"/>
      <c r="B47" s="58" t="s">
        <v>450</v>
      </c>
      <c r="C47" s="57">
        <v>49.09</v>
      </c>
      <c r="D47" s="57">
        <v>49.43</v>
      </c>
      <c r="E47" s="57">
        <v>50.62</v>
      </c>
      <c r="F47" s="57">
        <v>50.03</v>
      </c>
      <c r="G47" s="57">
        <v>49.94</v>
      </c>
      <c r="H47" s="57">
        <v>48.1</v>
      </c>
      <c r="I47" s="57">
        <v>48.64</v>
      </c>
      <c r="J47" s="57">
        <v>47.42</v>
      </c>
      <c r="K47" s="57">
        <v>48.12</v>
      </c>
      <c r="L47" s="57">
        <v>46.86</v>
      </c>
      <c r="M47" s="57">
        <v>46.61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>
      <c r="A48" s="3"/>
      <c r="B48" s="58" t="s">
        <v>451</v>
      </c>
      <c r="C48" s="57">
        <v>27.39</v>
      </c>
      <c r="D48" s="57">
        <v>24.94</v>
      </c>
      <c r="E48" s="57">
        <v>24.12</v>
      </c>
      <c r="F48" s="57">
        <v>22.94</v>
      </c>
      <c r="G48" s="57">
        <v>23.28</v>
      </c>
      <c r="H48" s="57">
        <v>23.13</v>
      </c>
      <c r="I48" s="57">
        <v>22.64</v>
      </c>
      <c r="J48" s="57">
        <v>21.13</v>
      </c>
      <c r="K48" s="57">
        <v>20.07</v>
      </c>
      <c r="L48" s="57">
        <v>19.97</v>
      </c>
      <c r="M48" s="57">
        <v>19.87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>
      <c r="A49" s="3"/>
      <c r="B49" s="58" t="s">
        <v>713</v>
      </c>
      <c r="C49" s="57">
        <v>0.4</v>
      </c>
      <c r="D49" s="57">
        <v>7.0000000000000007E-2</v>
      </c>
      <c r="E49" s="57">
        <v>-0.06</v>
      </c>
      <c r="F49" s="57">
        <v>0.3</v>
      </c>
      <c r="G49" s="57">
        <v>0.02</v>
      </c>
      <c r="H49" s="57">
        <v>0.68</v>
      </c>
      <c r="I49" s="57">
        <v>0.55000000000000004</v>
      </c>
      <c r="J49" s="57">
        <v>0.4</v>
      </c>
      <c r="K49" s="57">
        <v>0.24</v>
      </c>
      <c r="L49" s="57">
        <v>0.54</v>
      </c>
      <c r="M49" s="57">
        <v>1.1200000000000001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ht="19" thickBot="1">
      <c r="A50" s="3"/>
      <c r="B50" s="59" t="s">
        <v>76</v>
      </c>
      <c r="C50" s="57">
        <v>573.86</v>
      </c>
      <c r="D50" s="57">
        <v>530.72</v>
      </c>
      <c r="E50" s="57">
        <v>510.23</v>
      </c>
      <c r="F50" s="57">
        <v>483.47</v>
      </c>
      <c r="G50" s="57">
        <v>471.31</v>
      </c>
      <c r="H50" s="57">
        <v>464.28</v>
      </c>
      <c r="I50" s="57">
        <v>447.52</v>
      </c>
      <c r="J50" s="57">
        <v>407.98</v>
      </c>
      <c r="K50" s="57">
        <v>422.48</v>
      </c>
      <c r="L50" s="57">
        <v>404.68</v>
      </c>
      <c r="M50" s="57">
        <v>384.97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>
      <c r="A53" s="3"/>
      <c r="B53" s="3" t="s">
        <v>452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9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>
      <c r="A55" s="3"/>
      <c r="B55" s="54" t="s">
        <v>453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ht="19" thickBot="1">
      <c r="A56" s="53" t="s">
        <v>446</v>
      </c>
      <c r="B56" s="7" t="s">
        <v>429</v>
      </c>
      <c r="C56" s="55">
        <v>2014</v>
      </c>
      <c r="D56" s="55">
        <v>2015</v>
      </c>
      <c r="E56" s="55">
        <v>2016</v>
      </c>
      <c r="F56" s="55">
        <v>2017</v>
      </c>
      <c r="G56" s="55">
        <v>2018</v>
      </c>
      <c r="H56" s="55">
        <v>2019</v>
      </c>
      <c r="I56" s="55">
        <v>2020</v>
      </c>
      <c r="J56" s="55">
        <v>2021</v>
      </c>
      <c r="K56" s="55">
        <v>2022</v>
      </c>
      <c r="L56" s="55">
        <v>2023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>
      <c r="A57" s="3"/>
      <c r="B57" s="56" t="s">
        <v>711</v>
      </c>
      <c r="C57" s="57">
        <v>123.7</v>
      </c>
      <c r="D57" s="57">
        <v>103.5</v>
      </c>
      <c r="E57" s="57">
        <v>81.599999999999994</v>
      </c>
      <c r="F57" s="57">
        <v>71.599999999999994</v>
      </c>
      <c r="G57" s="57">
        <v>65.2</v>
      </c>
      <c r="H57" s="57">
        <v>57.2</v>
      </c>
      <c r="I57" s="57">
        <v>48.9</v>
      </c>
      <c r="J57" s="57">
        <v>54.1</v>
      </c>
      <c r="K57" s="57">
        <v>54.4</v>
      </c>
      <c r="L57" s="57">
        <v>43.3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>
      <c r="A58" s="3"/>
      <c r="B58" s="58" t="s">
        <v>712</v>
      </c>
      <c r="C58" s="57">
        <v>31</v>
      </c>
      <c r="D58" s="57">
        <v>31.9</v>
      </c>
      <c r="E58" s="57">
        <v>31.9</v>
      </c>
      <c r="F58" s="57">
        <v>31.5</v>
      </c>
      <c r="G58" s="57">
        <v>30.8</v>
      </c>
      <c r="H58" s="57">
        <v>30.7</v>
      </c>
      <c r="I58" s="57">
        <v>27.9</v>
      </c>
      <c r="J58" s="57">
        <v>25.6</v>
      </c>
      <c r="K58" s="57">
        <v>26.1</v>
      </c>
      <c r="L58" s="57">
        <v>25.1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>
      <c r="A59" s="3"/>
      <c r="B59" s="58" t="s">
        <v>447</v>
      </c>
      <c r="C59" s="57">
        <v>122</v>
      </c>
      <c r="D59" s="57">
        <v>122.4</v>
      </c>
      <c r="E59" s="57">
        <v>125.8</v>
      </c>
      <c r="F59" s="57">
        <v>126.5</v>
      </c>
      <c r="G59" s="57">
        <v>125.1</v>
      </c>
      <c r="H59" s="57">
        <v>121.8</v>
      </c>
      <c r="I59" s="57">
        <v>100.8</v>
      </c>
      <c r="J59" s="57">
        <v>109.3</v>
      </c>
      <c r="K59" s="57">
        <v>110.5</v>
      </c>
      <c r="L59" s="57">
        <v>109.3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>
      <c r="A60" s="3"/>
      <c r="B60" s="58" t="s">
        <v>448</v>
      </c>
      <c r="C60" s="57">
        <v>83.5</v>
      </c>
      <c r="D60" s="57">
        <v>85.9</v>
      </c>
      <c r="E60" s="57">
        <v>86.8</v>
      </c>
      <c r="F60" s="57">
        <v>84.7</v>
      </c>
      <c r="G60" s="57">
        <v>89.2</v>
      </c>
      <c r="H60" s="57">
        <v>85.9</v>
      </c>
      <c r="I60" s="57">
        <v>86.2</v>
      </c>
      <c r="J60" s="57">
        <v>91.1</v>
      </c>
      <c r="K60" s="57">
        <v>76.900000000000006</v>
      </c>
      <c r="L60" s="57">
        <v>72.3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>
      <c r="A61" s="3"/>
      <c r="B61" s="58" t="s">
        <v>449</v>
      </c>
      <c r="C61" s="57">
        <v>71.900000000000006</v>
      </c>
      <c r="D61" s="57">
        <v>68.3</v>
      </c>
      <c r="E61" s="57">
        <v>62</v>
      </c>
      <c r="F61" s="57">
        <v>62.2</v>
      </c>
      <c r="G61" s="57">
        <v>61</v>
      </c>
      <c r="H61" s="57">
        <v>59.6</v>
      </c>
      <c r="I61" s="57">
        <v>56.5</v>
      </c>
      <c r="J61" s="57">
        <v>56.2</v>
      </c>
      <c r="K61" s="57">
        <v>52.8</v>
      </c>
      <c r="L61" s="57">
        <v>51.5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>
      <c r="A62" s="3"/>
      <c r="B62" s="58" t="s">
        <v>450</v>
      </c>
      <c r="C62" s="57">
        <v>6.7</v>
      </c>
      <c r="D62" s="57">
        <v>7.9</v>
      </c>
      <c r="E62" s="57">
        <v>7.7</v>
      </c>
      <c r="F62" s="57">
        <v>7.3</v>
      </c>
      <c r="G62" s="57">
        <v>6.2</v>
      </c>
      <c r="H62" s="57">
        <v>6.6</v>
      </c>
      <c r="I62" s="57">
        <v>6.5</v>
      </c>
      <c r="J62" s="57">
        <v>6.7</v>
      </c>
      <c r="K62" s="57">
        <v>6.3</v>
      </c>
      <c r="L62" s="57">
        <v>6.9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>
      <c r="A63" s="3"/>
      <c r="B63" s="58" t="s">
        <v>451</v>
      </c>
      <c r="C63" s="57">
        <v>0.2</v>
      </c>
      <c r="D63" s="57">
        <v>0.2</v>
      </c>
      <c r="E63" s="57">
        <v>0.2</v>
      </c>
      <c r="F63" s="57">
        <v>0.2</v>
      </c>
      <c r="G63" s="57">
        <v>0.2</v>
      </c>
      <c r="H63" s="57">
        <v>0.2</v>
      </c>
      <c r="I63" s="57">
        <v>0.2</v>
      </c>
      <c r="J63" s="57">
        <v>0.2</v>
      </c>
      <c r="K63" s="57">
        <v>0.3</v>
      </c>
      <c r="L63" s="57">
        <v>0.2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>
      <c r="A64" s="3"/>
      <c r="B64" s="58" t="s">
        <v>713</v>
      </c>
      <c r="C64" s="57">
        <v>-6.9</v>
      </c>
      <c r="D64" s="57">
        <v>-7</v>
      </c>
      <c r="E64" s="57">
        <v>-6.7</v>
      </c>
      <c r="F64" s="57">
        <v>-6.9</v>
      </c>
      <c r="G64" s="57">
        <v>-6.3</v>
      </c>
      <c r="H64" s="57">
        <v>-6.5</v>
      </c>
      <c r="I64" s="57">
        <v>-6.6</v>
      </c>
      <c r="J64" s="57">
        <v>-6.8</v>
      </c>
      <c r="K64" s="57">
        <v>-6.5</v>
      </c>
      <c r="L64" s="57">
        <v>-5.9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ht="19" thickBot="1">
      <c r="A65" s="3"/>
      <c r="B65" s="59" t="s">
        <v>76</v>
      </c>
      <c r="C65" s="57">
        <v>432</v>
      </c>
      <c r="D65" s="57">
        <v>413</v>
      </c>
      <c r="E65" s="57">
        <v>389.4</v>
      </c>
      <c r="F65" s="57">
        <v>377.1</v>
      </c>
      <c r="G65" s="57">
        <v>371.4</v>
      </c>
      <c r="H65" s="57">
        <v>355.6</v>
      </c>
      <c r="I65" s="57">
        <v>320.5</v>
      </c>
      <c r="J65" s="57">
        <v>336.4</v>
      </c>
      <c r="K65" s="57">
        <v>320.8</v>
      </c>
      <c r="L65" s="57">
        <v>302.8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9" thickBo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>
      <c r="A67" s="3"/>
      <c r="B67" s="54" t="s">
        <v>454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ht="19" thickBot="1">
      <c r="A68" s="3" t="s">
        <v>455</v>
      </c>
      <c r="B68" s="7" t="s">
        <v>429</v>
      </c>
      <c r="C68" s="55">
        <v>2014</v>
      </c>
      <c r="D68" s="55">
        <v>2015</v>
      </c>
      <c r="E68" s="55">
        <v>2016</v>
      </c>
      <c r="F68" s="55">
        <v>2017</v>
      </c>
      <c r="G68" s="55">
        <v>2018</v>
      </c>
      <c r="H68" s="55">
        <v>2019</v>
      </c>
      <c r="I68" s="55">
        <v>2020</v>
      </c>
      <c r="J68" s="55">
        <v>2021</v>
      </c>
      <c r="K68" s="55">
        <v>2022</v>
      </c>
      <c r="L68" s="55">
        <v>2023</v>
      </c>
      <c r="M68" s="55">
        <v>2024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>
      <c r="A69" s="3"/>
      <c r="B69" s="56" t="s">
        <v>456</v>
      </c>
      <c r="C69" s="60">
        <v>7.5111204609643343</v>
      </c>
      <c r="D69" s="60">
        <v>7.9515236491693813</v>
      </c>
      <c r="E69" s="60">
        <v>7.4633162942041826</v>
      </c>
      <c r="F69" s="60">
        <v>7.5315989043846585</v>
      </c>
      <c r="G69" s="60">
        <v>7.3843485451373096</v>
      </c>
      <c r="H69" s="60">
        <v>6.8581575999105464</v>
      </c>
      <c r="I69" s="60">
        <v>6.4201226160670659</v>
      </c>
      <c r="J69" s="60">
        <v>6.2678979746811603</v>
      </c>
      <c r="K69" s="60">
        <v>7.1964014306549711</v>
      </c>
      <c r="L69" s="60">
        <v>7.2949999999999999</v>
      </c>
      <c r="M69" s="3">
        <v>6.83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>
      <c r="A70" s="3"/>
      <c r="B70" s="58" t="s">
        <v>457</v>
      </c>
      <c r="C70" s="60">
        <v>4.9084686394389774</v>
      </c>
      <c r="D70" s="60">
        <v>4.9532285374700038</v>
      </c>
      <c r="E70" s="60">
        <v>5.5840428075846411</v>
      </c>
      <c r="F70" s="60">
        <v>5.3714760054857207</v>
      </c>
      <c r="G70" s="60">
        <v>4.9733328650727229</v>
      </c>
      <c r="H70" s="60">
        <v>5.2677292774356737</v>
      </c>
      <c r="I70" s="60">
        <v>4.1396634510394401</v>
      </c>
      <c r="J70" s="60">
        <v>3.9919322317821542</v>
      </c>
      <c r="K70" s="60">
        <v>4.2291087840076855</v>
      </c>
      <c r="L70" s="60">
        <v>4.2300000000000004</v>
      </c>
      <c r="M70" s="3">
        <v>4.24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ht="19" thickBot="1">
      <c r="A71" s="3"/>
      <c r="B71" s="59" t="s">
        <v>76</v>
      </c>
      <c r="C71" s="60">
        <v>12.4195891004033</v>
      </c>
      <c r="D71" s="60">
        <v>12.904752186639399</v>
      </c>
      <c r="E71" s="60">
        <v>13.0473591017888</v>
      </c>
      <c r="F71" s="60">
        <v>12.9030749098704</v>
      </c>
      <c r="G71" s="60">
        <v>12.357681410210001</v>
      </c>
      <c r="H71" s="60">
        <v>12.125886877346201</v>
      </c>
      <c r="I71" s="60">
        <v>10.559786067106501</v>
      </c>
      <c r="J71" s="60">
        <v>10.259830206463301</v>
      </c>
      <c r="K71" s="60">
        <v>11.425510214662699</v>
      </c>
      <c r="L71" s="60">
        <v>11.525</v>
      </c>
      <c r="M71" s="3">
        <f>M69+M70</f>
        <v>11.07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ht="19" thickBo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>
      <c r="A73" s="53" t="s">
        <v>446</v>
      </c>
      <c r="B73" s="54" t="s">
        <v>458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ht="19" thickBot="1">
      <c r="A74" s="3"/>
      <c r="B74" s="7" t="s">
        <v>429</v>
      </c>
      <c r="C74" s="55">
        <v>2014</v>
      </c>
      <c r="D74" s="55">
        <v>2015</v>
      </c>
      <c r="E74" s="55">
        <v>2016</v>
      </c>
      <c r="F74" s="55">
        <v>2017</v>
      </c>
      <c r="G74" s="55">
        <v>2018</v>
      </c>
      <c r="H74" s="55">
        <v>2019</v>
      </c>
      <c r="I74" s="55">
        <v>2020</v>
      </c>
      <c r="J74" s="55">
        <v>2021</v>
      </c>
      <c r="K74" s="55">
        <v>2022</v>
      </c>
      <c r="L74" s="55">
        <v>2023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>
      <c r="A75" s="3"/>
      <c r="B75" s="56" t="s">
        <v>460</v>
      </c>
      <c r="C75" s="60">
        <v>109</v>
      </c>
      <c r="D75" s="60">
        <v>109.6</v>
      </c>
      <c r="E75" s="60">
        <v>113.3</v>
      </c>
      <c r="F75" s="60">
        <v>114</v>
      </c>
      <c r="G75" s="60">
        <v>112.8</v>
      </c>
      <c r="H75" s="60">
        <v>109.4</v>
      </c>
      <c r="I75" s="60">
        <v>91.3</v>
      </c>
      <c r="J75" s="60">
        <v>99.1</v>
      </c>
      <c r="K75" s="60">
        <v>99.8</v>
      </c>
      <c r="L75" s="60">
        <v>98.6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>
      <c r="A76" s="3"/>
      <c r="B76" s="58" t="s">
        <v>488</v>
      </c>
      <c r="C76" s="60">
        <v>2</v>
      </c>
      <c r="D76" s="60">
        <v>1.9</v>
      </c>
      <c r="E76" s="60">
        <v>1.9</v>
      </c>
      <c r="F76" s="60">
        <v>1.9</v>
      </c>
      <c r="G76" s="60">
        <v>1.8</v>
      </c>
      <c r="H76" s="60">
        <v>1.8</v>
      </c>
      <c r="I76" s="60">
        <v>1.4</v>
      </c>
      <c r="J76" s="60">
        <v>1.6</v>
      </c>
      <c r="K76" s="60">
        <v>1.5</v>
      </c>
      <c r="L76" s="60">
        <v>1.6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>
      <c r="A77" s="3"/>
      <c r="B77" s="58" t="s">
        <v>714</v>
      </c>
      <c r="C77" s="60">
        <v>5.7</v>
      </c>
      <c r="D77" s="60">
        <v>6</v>
      </c>
      <c r="E77" s="60">
        <v>6</v>
      </c>
      <c r="F77" s="60">
        <v>5.9</v>
      </c>
      <c r="G77" s="60">
        <v>5.9</v>
      </c>
      <c r="H77" s="60">
        <v>5.9</v>
      </c>
      <c r="I77" s="60">
        <v>5.0999999999999996</v>
      </c>
      <c r="J77" s="60">
        <v>5.2</v>
      </c>
      <c r="K77" s="60">
        <v>5.3</v>
      </c>
      <c r="L77" s="60">
        <v>5.0999999999999996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>
      <c r="A78" s="3"/>
      <c r="B78" s="58" t="s">
        <v>459</v>
      </c>
      <c r="C78" s="60">
        <v>1.5</v>
      </c>
      <c r="D78" s="60">
        <v>1.6</v>
      </c>
      <c r="E78" s="60">
        <v>1.5</v>
      </c>
      <c r="F78" s="60">
        <v>1.6</v>
      </c>
      <c r="G78" s="60">
        <v>1.5</v>
      </c>
      <c r="H78" s="60">
        <v>1.4</v>
      </c>
      <c r="I78" s="60">
        <v>0.6</v>
      </c>
      <c r="J78" s="60">
        <v>0.7</v>
      </c>
      <c r="K78" s="60">
        <v>1.1000000000000001</v>
      </c>
      <c r="L78" s="60">
        <v>1.2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ht="19" thickBot="1">
      <c r="A79" s="3"/>
      <c r="B79" s="50" t="s">
        <v>75</v>
      </c>
      <c r="C79" s="60">
        <v>3.6</v>
      </c>
      <c r="D79" s="60">
        <v>3.3</v>
      </c>
      <c r="E79" s="60">
        <v>3.2</v>
      </c>
      <c r="F79" s="60">
        <v>3.2</v>
      </c>
      <c r="G79" s="60">
        <v>3.2</v>
      </c>
      <c r="H79" s="60">
        <v>3.3</v>
      </c>
      <c r="I79" s="60">
        <v>2.4</v>
      </c>
      <c r="J79" s="60">
        <v>2.7</v>
      </c>
      <c r="K79" s="60">
        <v>2.8</v>
      </c>
      <c r="L79" s="60">
        <v>2.8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>
      <c r="A82" s="3"/>
      <c r="B82" s="3" t="s">
        <v>462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ht="19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>
      <c r="A84" s="3"/>
      <c r="B84" s="54" t="s">
        <v>463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ht="19" thickBot="1">
      <c r="A85" s="53" t="s">
        <v>446</v>
      </c>
      <c r="B85" s="7" t="s">
        <v>429</v>
      </c>
      <c r="C85" s="55">
        <v>2014</v>
      </c>
      <c r="D85" s="55">
        <v>2015</v>
      </c>
      <c r="E85" s="55">
        <v>2016</v>
      </c>
      <c r="F85" s="55">
        <v>2017</v>
      </c>
      <c r="G85" s="55">
        <v>2018</v>
      </c>
      <c r="H85" s="55">
        <v>2019</v>
      </c>
      <c r="I85" s="55">
        <v>2020</v>
      </c>
      <c r="J85" s="55">
        <v>2021</v>
      </c>
      <c r="K85" s="55">
        <v>2022</v>
      </c>
      <c r="L85" s="55">
        <v>2023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>
      <c r="A86" s="3"/>
      <c r="B86" s="56" t="s">
        <v>711</v>
      </c>
      <c r="C86" s="60">
        <v>0.6</v>
      </c>
      <c r="D86" s="60">
        <v>0.6</v>
      </c>
      <c r="E86" s="60">
        <v>0.4</v>
      </c>
      <c r="F86" s="60">
        <v>0.4</v>
      </c>
      <c r="G86" s="60">
        <v>0.4</v>
      </c>
      <c r="H86" s="60">
        <v>0.4</v>
      </c>
      <c r="I86" s="60">
        <v>0.4</v>
      </c>
      <c r="J86" s="60">
        <v>0.4</v>
      </c>
      <c r="K86" s="60">
        <v>0.4</v>
      </c>
      <c r="L86" s="60">
        <v>0.3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>
      <c r="A87" s="3"/>
      <c r="B87" s="58" t="s">
        <v>712</v>
      </c>
      <c r="C87" s="60">
        <v>0.3</v>
      </c>
      <c r="D87" s="60">
        <v>0.3</v>
      </c>
      <c r="E87" s="60">
        <v>0.3</v>
      </c>
      <c r="F87" s="60">
        <v>0.3</v>
      </c>
      <c r="G87" s="60">
        <v>0.3</v>
      </c>
      <c r="H87" s="60">
        <v>0.3</v>
      </c>
      <c r="I87" s="60">
        <v>0.3</v>
      </c>
      <c r="J87" s="60">
        <v>0.3</v>
      </c>
      <c r="K87" s="60">
        <v>0.2</v>
      </c>
      <c r="L87" s="60">
        <v>0.2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>
      <c r="A88" s="3"/>
      <c r="B88" s="58" t="s">
        <v>447</v>
      </c>
      <c r="C88" s="60">
        <v>0.9</v>
      </c>
      <c r="D88" s="60">
        <v>0.9</v>
      </c>
      <c r="E88" s="60">
        <v>1</v>
      </c>
      <c r="F88" s="60">
        <v>1</v>
      </c>
      <c r="G88" s="60">
        <v>1</v>
      </c>
      <c r="H88" s="60">
        <v>1</v>
      </c>
      <c r="I88" s="60">
        <v>0.9</v>
      </c>
      <c r="J88" s="60">
        <v>0.9</v>
      </c>
      <c r="K88" s="60">
        <v>0.9</v>
      </c>
      <c r="L88" s="60">
        <v>0.9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>
      <c r="A89" s="3"/>
      <c r="B89" s="58" t="s">
        <v>448</v>
      </c>
      <c r="C89" s="60">
        <v>0.9</v>
      </c>
      <c r="D89" s="60">
        <v>0.9</v>
      </c>
      <c r="E89" s="60">
        <v>0.9</v>
      </c>
      <c r="F89" s="60">
        <v>0.9</v>
      </c>
      <c r="G89" s="60">
        <v>0.9</v>
      </c>
      <c r="H89" s="60">
        <v>0.9</v>
      </c>
      <c r="I89" s="60">
        <v>0.9</v>
      </c>
      <c r="J89" s="60">
        <v>0.9</v>
      </c>
      <c r="K89" s="60">
        <v>0.8</v>
      </c>
      <c r="L89" s="60">
        <v>0.8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>
      <c r="A90" s="3"/>
      <c r="B90" s="58" t="s">
        <v>449</v>
      </c>
      <c r="C90" s="60">
        <v>0.5</v>
      </c>
      <c r="D90" s="60">
        <v>0.4</v>
      </c>
      <c r="E90" s="60">
        <v>0.4</v>
      </c>
      <c r="F90" s="60">
        <v>0.4</v>
      </c>
      <c r="G90" s="60">
        <v>0.4</v>
      </c>
      <c r="H90" s="60">
        <v>0.4</v>
      </c>
      <c r="I90" s="60">
        <v>0.3</v>
      </c>
      <c r="J90" s="60">
        <v>0.3</v>
      </c>
      <c r="K90" s="60">
        <v>0.3</v>
      </c>
      <c r="L90" s="60">
        <v>0.3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>
      <c r="A91" s="3"/>
      <c r="B91" s="58" t="s">
        <v>450</v>
      </c>
      <c r="C91" s="60">
        <v>14.2</v>
      </c>
      <c r="D91" s="60">
        <v>14.1</v>
      </c>
      <c r="E91" s="60">
        <v>13.8</v>
      </c>
      <c r="F91" s="60">
        <v>14</v>
      </c>
      <c r="G91" s="60">
        <v>13.9</v>
      </c>
      <c r="H91" s="60">
        <v>13.9</v>
      </c>
      <c r="I91" s="60">
        <v>13.2</v>
      </c>
      <c r="J91" s="60">
        <v>13.5</v>
      </c>
      <c r="K91" s="60">
        <v>12.7</v>
      </c>
      <c r="L91" s="60">
        <v>12.5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>
      <c r="A92" s="3"/>
      <c r="B92" s="58" t="s">
        <v>451</v>
      </c>
      <c r="C92" s="60">
        <v>1.4</v>
      </c>
      <c r="D92" s="60">
        <v>1.5</v>
      </c>
      <c r="E92" s="60">
        <v>1.5</v>
      </c>
      <c r="F92" s="60">
        <v>1.6</v>
      </c>
      <c r="G92" s="60">
        <v>1.5</v>
      </c>
      <c r="H92" s="60">
        <v>1.5</v>
      </c>
      <c r="I92" s="60">
        <v>1.5</v>
      </c>
      <c r="J92" s="60">
        <v>1.6</v>
      </c>
      <c r="K92" s="60">
        <v>1.6</v>
      </c>
      <c r="L92" s="60">
        <v>1.6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>
      <c r="A93" s="3"/>
      <c r="B93" s="58" t="s">
        <v>713</v>
      </c>
      <c r="C93" s="60">
        <v>1.3</v>
      </c>
      <c r="D93" s="60">
        <v>1.3</v>
      </c>
      <c r="E93" s="60">
        <v>1.3</v>
      </c>
      <c r="F93" s="60">
        <v>1.3</v>
      </c>
      <c r="G93" s="60">
        <v>1.3</v>
      </c>
      <c r="H93" s="60">
        <v>1.3</v>
      </c>
      <c r="I93" s="60">
        <v>1.3</v>
      </c>
      <c r="J93" s="60">
        <v>1.3</v>
      </c>
      <c r="K93" s="60">
        <v>1.3</v>
      </c>
      <c r="L93" s="60">
        <v>1.3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ht="19" thickBot="1">
      <c r="A94" s="3"/>
      <c r="B94" s="59" t="s">
        <v>76</v>
      </c>
      <c r="C94" s="60">
        <v>20.2</v>
      </c>
      <c r="D94" s="60">
        <v>20.079999999999998</v>
      </c>
      <c r="E94" s="60">
        <v>19.62</v>
      </c>
      <c r="F94" s="60">
        <v>19.88</v>
      </c>
      <c r="G94" s="60">
        <v>19.760000000000002</v>
      </c>
      <c r="H94" s="60">
        <v>19.809999999999999</v>
      </c>
      <c r="I94" s="60">
        <v>18.78</v>
      </c>
      <c r="J94" s="60">
        <v>19.149999999999999</v>
      </c>
      <c r="K94" s="60">
        <v>18.27</v>
      </c>
      <c r="L94" s="60">
        <v>18.09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ht="19" thickBo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>
      <c r="A96" s="3" t="s">
        <v>455</v>
      </c>
      <c r="B96" s="54" t="s">
        <v>464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ht="19" thickBot="1">
      <c r="A97" s="3"/>
      <c r="B97" s="7" t="s">
        <v>465</v>
      </c>
      <c r="C97" s="55">
        <v>2014</v>
      </c>
      <c r="D97" s="55">
        <v>2015</v>
      </c>
      <c r="E97" s="55">
        <v>2016</v>
      </c>
      <c r="F97" s="55">
        <v>2017</v>
      </c>
      <c r="G97" s="55">
        <v>2018</v>
      </c>
      <c r="H97" s="55">
        <v>2019</v>
      </c>
      <c r="I97" s="55">
        <v>2020</v>
      </c>
      <c r="J97" s="55">
        <v>2021</v>
      </c>
      <c r="K97" s="55">
        <v>2022</v>
      </c>
      <c r="L97" s="55">
        <v>2023</v>
      </c>
      <c r="M97" s="55">
        <v>2024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>
      <c r="A98" s="3"/>
      <c r="B98" s="56" t="s">
        <v>456</v>
      </c>
      <c r="C98" s="3">
        <v>7.63</v>
      </c>
      <c r="D98" s="3">
        <v>8.19</v>
      </c>
      <c r="E98" s="3">
        <v>8.82</v>
      </c>
      <c r="F98" s="3">
        <v>8.42</v>
      </c>
      <c r="G98" s="3">
        <v>7.57</v>
      </c>
      <c r="H98" s="3">
        <v>7.35</v>
      </c>
      <c r="I98" s="3">
        <v>6.46</v>
      </c>
      <c r="J98" s="3">
        <v>6.78</v>
      </c>
      <c r="K98" s="3">
        <v>7.58</v>
      </c>
      <c r="L98" s="3">
        <v>6.8719999999999999</v>
      </c>
      <c r="M98" s="3">
        <v>6.6790000000000003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>
      <c r="A99" s="3"/>
      <c r="B99" s="58" t="s">
        <v>457</v>
      </c>
      <c r="C99" s="3">
        <v>5.44</v>
      </c>
      <c r="D99" s="3">
        <v>5.6</v>
      </c>
      <c r="E99" s="3">
        <v>6.49</v>
      </c>
      <c r="F99" s="3">
        <v>6.19</v>
      </c>
      <c r="G99" s="3">
        <v>5.51</v>
      </c>
      <c r="H99" s="3">
        <v>4.92</v>
      </c>
      <c r="I99" s="3">
        <v>4.0599999999999996</v>
      </c>
      <c r="J99" s="3">
        <v>3.81</v>
      </c>
      <c r="K99" s="3">
        <v>3.52</v>
      </c>
      <c r="L99" s="3">
        <v>4.1950000000000003</v>
      </c>
      <c r="M99" s="3">
        <v>4.8289999999999997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ht="19" thickBot="1">
      <c r="A100" s="3"/>
      <c r="B100" s="59" t="s">
        <v>76</v>
      </c>
      <c r="C100" s="3">
        <v>13.069000000000001</v>
      </c>
      <c r="D100" s="3">
        <v>13.791</v>
      </c>
      <c r="E100" s="3">
        <v>15.315</v>
      </c>
      <c r="F100" s="3">
        <v>14.602</v>
      </c>
      <c r="G100" s="3">
        <v>13.087</v>
      </c>
      <c r="H100" s="3">
        <v>12.272</v>
      </c>
      <c r="I100" s="3">
        <v>10.515000000000001</v>
      </c>
      <c r="J100" s="3">
        <v>10.589</v>
      </c>
      <c r="K100" s="3">
        <v>11.103999999999999</v>
      </c>
      <c r="L100" s="3">
        <v>11.067</v>
      </c>
      <c r="M100" s="3">
        <f>M98+M99</f>
        <v>11.507999999999999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ht="19" thickBo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>
      <c r="A102" s="3"/>
      <c r="B102" s="54" t="s">
        <v>466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ht="19" thickBot="1">
      <c r="A103" s="53" t="s">
        <v>446</v>
      </c>
      <c r="B103" s="7" t="s">
        <v>429</v>
      </c>
      <c r="C103" s="55">
        <v>2014</v>
      </c>
      <c r="D103" s="55">
        <v>2015</v>
      </c>
      <c r="E103" s="55">
        <v>2016</v>
      </c>
      <c r="F103" s="55">
        <v>2017</v>
      </c>
      <c r="G103" s="55">
        <v>2018</v>
      </c>
      <c r="H103" s="55">
        <v>2019</v>
      </c>
      <c r="I103" s="55">
        <v>2020</v>
      </c>
      <c r="J103" s="55">
        <v>2021</v>
      </c>
      <c r="K103" s="55">
        <v>2022</v>
      </c>
      <c r="L103" s="55">
        <v>2023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>
      <c r="A104" s="3"/>
      <c r="B104" s="56" t="s">
        <v>460</v>
      </c>
      <c r="C104" s="60">
        <v>0.81</v>
      </c>
      <c r="D104" s="60">
        <v>0.83</v>
      </c>
      <c r="E104" s="60">
        <v>0.87</v>
      </c>
      <c r="F104" s="60">
        <v>0.89</v>
      </c>
      <c r="G104" s="60">
        <v>0.9</v>
      </c>
      <c r="H104" s="60">
        <v>0.88</v>
      </c>
      <c r="I104" s="60">
        <v>0.78</v>
      </c>
      <c r="J104" s="60">
        <v>0.83</v>
      </c>
      <c r="K104" s="60">
        <v>0.82</v>
      </c>
      <c r="L104" s="60">
        <v>0.8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>
      <c r="A105" s="3"/>
      <c r="B105" s="58" t="s">
        <v>488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>
      <c r="A106" s="3"/>
      <c r="B106" s="58" t="s">
        <v>714</v>
      </c>
      <c r="C106" s="60">
        <v>7.0000000000000007E-2</v>
      </c>
      <c r="D106" s="60">
        <v>7.0000000000000007E-2</v>
      </c>
      <c r="E106" s="60">
        <v>7.0000000000000007E-2</v>
      </c>
      <c r="F106" s="60">
        <v>7.0000000000000007E-2</v>
      </c>
      <c r="G106" s="60">
        <v>7.0000000000000007E-2</v>
      </c>
      <c r="H106" s="60">
        <v>7.0000000000000007E-2</v>
      </c>
      <c r="I106" s="60">
        <v>0.06</v>
      </c>
      <c r="J106" s="60">
        <v>0.06</v>
      </c>
      <c r="K106" s="60">
        <v>0.06</v>
      </c>
      <c r="L106" s="60">
        <v>0.06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>
      <c r="A107" s="3"/>
      <c r="B107" s="58" t="s">
        <v>459</v>
      </c>
      <c r="C107" s="60">
        <v>0.01</v>
      </c>
      <c r="D107" s="60">
        <v>0.01</v>
      </c>
      <c r="E107" s="60">
        <v>0.01</v>
      </c>
      <c r="F107" s="60">
        <v>0.01</v>
      </c>
      <c r="G107" s="60">
        <v>0.01</v>
      </c>
      <c r="H107" s="60">
        <v>0.01</v>
      </c>
      <c r="I107" s="60">
        <v>0</v>
      </c>
      <c r="J107" s="60">
        <v>0.01</v>
      </c>
      <c r="K107" s="60">
        <v>0.01</v>
      </c>
      <c r="L107" s="60">
        <v>0.01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ht="19" thickBot="1">
      <c r="A108" s="3"/>
      <c r="B108" s="50" t="s">
        <v>75</v>
      </c>
      <c r="C108" s="60">
        <v>0.03</v>
      </c>
      <c r="D108" s="60">
        <v>0.03</v>
      </c>
      <c r="E108" s="60">
        <v>0.03</v>
      </c>
      <c r="F108" s="60">
        <v>0.03</v>
      </c>
      <c r="G108" s="60">
        <v>0.03</v>
      </c>
      <c r="H108" s="60">
        <v>0.03</v>
      </c>
      <c r="I108" s="60">
        <v>0.02</v>
      </c>
      <c r="J108" s="60">
        <v>0.02</v>
      </c>
      <c r="K108" s="60">
        <v>0.03</v>
      </c>
      <c r="L108" s="60">
        <v>0.03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>
      <c r="A111" s="3"/>
      <c r="B111" s="3" t="s">
        <v>467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ht="19" thickBo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>
      <c r="A113" s="3"/>
      <c r="B113" s="54" t="s">
        <v>468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ht="19" thickBot="1">
      <c r="A114" s="53" t="s">
        <v>469</v>
      </c>
      <c r="B114" s="7" t="s">
        <v>470</v>
      </c>
      <c r="C114" s="55">
        <v>2013</v>
      </c>
      <c r="D114" s="55">
        <v>2014</v>
      </c>
      <c r="E114" s="55">
        <v>2015</v>
      </c>
      <c r="F114" s="55">
        <v>2016</v>
      </c>
      <c r="G114" s="55">
        <v>2017</v>
      </c>
      <c r="H114" s="55">
        <v>2018</v>
      </c>
      <c r="I114" s="55">
        <v>2019</v>
      </c>
      <c r="J114" s="55">
        <v>2020</v>
      </c>
      <c r="K114" s="55">
        <v>2021</v>
      </c>
      <c r="L114" s="55">
        <v>2022</v>
      </c>
      <c r="M114" s="55">
        <v>2023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>
      <c r="A115" s="3"/>
      <c r="B115" s="56" t="s">
        <v>471</v>
      </c>
      <c r="C115" s="57">
        <v>225.520517089843</v>
      </c>
      <c r="D115" s="57">
        <v>159.04345728961999</v>
      </c>
      <c r="E115" s="57">
        <v>126.566460427458</v>
      </c>
      <c r="F115" s="57">
        <v>65.983538087000994</v>
      </c>
      <c r="G115" s="57">
        <v>60.309773976520603</v>
      </c>
      <c r="H115" s="57">
        <v>47.243131592323898</v>
      </c>
      <c r="I115" s="57">
        <v>37.342261567535999</v>
      </c>
      <c r="J115" s="57">
        <v>31.536961323681901</v>
      </c>
      <c r="K115" s="57">
        <v>30.525849243040401</v>
      </c>
      <c r="L115" s="57">
        <v>27.7</v>
      </c>
      <c r="M115" s="57">
        <v>28.4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>
      <c r="A116" s="3"/>
      <c r="B116" s="58" t="s">
        <v>472</v>
      </c>
      <c r="C116" s="57">
        <v>23.627833171675476</v>
      </c>
      <c r="D116" s="57">
        <v>21.740078565102202</v>
      </c>
      <c r="E116" s="57">
        <v>15.989959417699513</v>
      </c>
      <c r="F116" s="57">
        <v>15.663531757982927</v>
      </c>
      <c r="G116" s="57">
        <v>15.570698607740431</v>
      </c>
      <c r="H116" s="57">
        <v>15.270155798796422</v>
      </c>
      <c r="I116" s="57">
        <v>15.340456966593633</v>
      </c>
      <c r="J116" s="57">
        <v>7.4588287122308623</v>
      </c>
      <c r="K116" s="57">
        <v>7.1335199087132155</v>
      </c>
      <c r="L116" s="57">
        <v>7.4</v>
      </c>
      <c r="M116" s="57">
        <v>7.4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>
      <c r="A117" s="3"/>
      <c r="B117" s="58" t="s">
        <v>473</v>
      </c>
      <c r="C117" s="57">
        <v>104.15366304133745</v>
      </c>
      <c r="D117" s="57">
        <v>99.351803704103915</v>
      </c>
      <c r="E117" s="57">
        <v>70.16033583564311</v>
      </c>
      <c r="F117" s="57">
        <v>62.36539209922617</v>
      </c>
      <c r="G117" s="57">
        <v>60.2497847272125</v>
      </c>
      <c r="H117" s="57">
        <v>58.468812865824987</v>
      </c>
      <c r="I117" s="57">
        <v>51.072371668278876</v>
      </c>
      <c r="J117" s="57">
        <v>44.866163648089</v>
      </c>
      <c r="K117" s="57">
        <v>38.395935343054298</v>
      </c>
      <c r="L117" s="57">
        <v>38.799999999999997</v>
      </c>
      <c r="M117" s="57">
        <v>36.1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>
      <c r="A118" s="3"/>
      <c r="B118" s="58" t="s">
        <v>75</v>
      </c>
      <c r="C118" s="57">
        <v>59.60873265966891</v>
      </c>
      <c r="D118" s="57">
        <v>57.88365960505736</v>
      </c>
      <c r="E118" s="57">
        <v>52.551877490425056</v>
      </c>
      <c r="F118" s="57">
        <v>49.874748077625682</v>
      </c>
      <c r="G118" s="57">
        <v>50.696468129957324</v>
      </c>
      <c r="H118" s="57">
        <v>51.31383054224883</v>
      </c>
      <c r="I118" s="57">
        <v>48.911984491077675</v>
      </c>
      <c r="J118" s="57">
        <v>44.452760091663194</v>
      </c>
      <c r="K118" s="57">
        <v>41.235912774405783</v>
      </c>
      <c r="L118" s="57">
        <v>25.8</v>
      </c>
      <c r="M118" s="57">
        <v>22.7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>
      <c r="A119" s="3"/>
      <c r="B119" s="58" t="s">
        <v>451</v>
      </c>
      <c r="C119" s="57">
        <v>0.79596836989433895</v>
      </c>
      <c r="D119" s="57">
        <v>0.73833865828753598</v>
      </c>
      <c r="E119" s="57">
        <v>0.71876893012952003</v>
      </c>
      <c r="F119" s="57">
        <v>0.67232823306137202</v>
      </c>
      <c r="G119" s="57">
        <v>0.63901180882071096</v>
      </c>
      <c r="H119" s="57">
        <v>0.59214478390560599</v>
      </c>
      <c r="I119" s="57">
        <v>0.542382087478254</v>
      </c>
      <c r="J119" s="57">
        <v>0.50920705714065595</v>
      </c>
      <c r="K119" s="57">
        <v>0.492517196750202</v>
      </c>
      <c r="L119" s="57">
        <v>0.5</v>
      </c>
      <c r="M119" s="57">
        <v>0.5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>
      <c r="A120" s="3"/>
      <c r="B120" s="58" t="s">
        <v>450</v>
      </c>
      <c r="C120" s="57">
        <v>0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>
      <c r="A121" s="3"/>
      <c r="B121" s="61" t="s">
        <v>730</v>
      </c>
      <c r="C121" s="57">
        <v>60.404701029563249</v>
      </c>
      <c r="D121" s="57">
        <v>58.621998263344899</v>
      </c>
      <c r="E121" s="57">
        <v>53.270646420554577</v>
      </c>
      <c r="F121" s="57">
        <v>50.547076310687054</v>
      </c>
      <c r="G121" s="57">
        <v>51.335479938778036</v>
      </c>
      <c r="H121" s="57">
        <v>51.905975326154433</v>
      </c>
      <c r="I121" s="57">
        <v>49.454366578555927</v>
      </c>
      <c r="J121" s="57">
        <v>44.961967148803851</v>
      </c>
      <c r="K121" s="57">
        <v>41.728429971155983</v>
      </c>
      <c r="L121" s="57">
        <v>26.3</v>
      </c>
      <c r="M121" s="57">
        <v>23.2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ht="19" thickBot="1">
      <c r="A122" s="3"/>
      <c r="B122" s="50" t="s">
        <v>76</v>
      </c>
      <c r="C122" s="57">
        <v>413.70671433241921</v>
      </c>
      <c r="D122" s="57">
        <v>338.757337822171</v>
      </c>
      <c r="E122" s="57">
        <v>265.9874021013552</v>
      </c>
      <c r="F122" s="57">
        <v>194.55953825489712</v>
      </c>
      <c r="G122" s="57">
        <v>187.46573725025158</v>
      </c>
      <c r="H122" s="57">
        <v>172.88807558309975</v>
      </c>
      <c r="I122" s="57">
        <v>153.20945678096444</v>
      </c>
      <c r="J122" s="57">
        <v>128.82392083280561</v>
      </c>
      <c r="K122" s="57">
        <v>117.78373446596389</v>
      </c>
      <c r="L122" s="57">
        <v>100.1</v>
      </c>
      <c r="M122" s="90">
        <v>95.1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ht="19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>
      <c r="A124" s="3" t="s">
        <v>455</v>
      </c>
      <c r="B124" s="54" t="s">
        <v>474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ht="19" thickBot="1">
      <c r="A125" s="3"/>
      <c r="B125" s="7" t="s">
        <v>465</v>
      </c>
      <c r="C125" s="55">
        <v>2014</v>
      </c>
      <c r="D125" s="55">
        <v>2015</v>
      </c>
      <c r="E125" s="55">
        <v>2016</v>
      </c>
      <c r="F125" s="55">
        <v>2017</v>
      </c>
      <c r="G125" s="55">
        <v>2018</v>
      </c>
      <c r="H125" s="55">
        <v>2019</v>
      </c>
      <c r="I125" s="55">
        <v>2020</v>
      </c>
      <c r="J125" s="55">
        <v>2021</v>
      </c>
      <c r="K125" s="55">
        <v>2022</v>
      </c>
      <c r="L125" s="55">
        <v>2023</v>
      </c>
      <c r="M125" s="55">
        <v>2024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>
      <c r="A126" s="3"/>
      <c r="B126" s="58" t="s">
        <v>456</v>
      </c>
      <c r="C126" s="60">
        <v>7.0151198014314682</v>
      </c>
      <c r="D126" s="60">
        <v>6.4152364007999996</v>
      </c>
      <c r="E126" s="60">
        <v>6.3793291592737607</v>
      </c>
      <c r="F126" s="60">
        <v>6.9842409228745881</v>
      </c>
      <c r="G126" s="60">
        <v>5.2624672428871442</v>
      </c>
      <c r="H126" s="60">
        <v>3.4150435157219707</v>
      </c>
      <c r="I126" s="60">
        <v>2.4573210860676085</v>
      </c>
      <c r="J126" s="60">
        <v>3.0239899999999995</v>
      </c>
      <c r="K126" s="60">
        <v>4.0851135028192873</v>
      </c>
      <c r="L126" s="60">
        <v>3.5590000000000002</v>
      </c>
      <c r="M126" s="3">
        <v>3.57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>
      <c r="A127" s="3"/>
      <c r="B127" s="58" t="s">
        <v>457</v>
      </c>
      <c r="C127" s="60">
        <v>23.969171040988048</v>
      </c>
      <c r="D127" s="60">
        <v>25.284296326522927</v>
      </c>
      <c r="E127" s="60">
        <v>20.032151978851871</v>
      </c>
      <c r="F127" s="60">
        <v>21.104459962918998</v>
      </c>
      <c r="G127" s="60">
        <v>17.999879220614282</v>
      </c>
      <c r="H127" s="60">
        <v>19.054249101624045</v>
      </c>
      <c r="I127" s="60">
        <v>14.433876483985985</v>
      </c>
      <c r="J127" s="60">
        <v>14.566971808254431</v>
      </c>
      <c r="K127" s="60">
        <v>12.652064030239814</v>
      </c>
      <c r="L127" s="60">
        <v>15.363</v>
      </c>
      <c r="M127" s="3">
        <v>16.29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ht="19" thickBot="1">
      <c r="A128" s="3"/>
      <c r="B128" s="59" t="s">
        <v>76</v>
      </c>
      <c r="C128" s="60">
        <v>30.982908424194999</v>
      </c>
      <c r="D128" s="60">
        <v>31.6995327273229</v>
      </c>
      <c r="E128" s="60">
        <v>26.411481138125598</v>
      </c>
      <c r="F128" s="60">
        <v>28.0887008857936</v>
      </c>
      <c r="G128" s="60">
        <v>23.262346463501402</v>
      </c>
      <c r="H128" s="60">
        <v>22.469292617345999</v>
      </c>
      <c r="I128" s="60">
        <v>16.891197570053599</v>
      </c>
      <c r="J128" s="60">
        <v>17.590961808254399</v>
      </c>
      <c r="K128" s="60">
        <v>16.7371775330591</v>
      </c>
      <c r="L128" s="60">
        <v>18.922000000000001</v>
      </c>
      <c r="M128" s="3">
        <f>M126+M127</f>
        <v>19.86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ht="19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>
      <c r="A130" s="53" t="s">
        <v>469</v>
      </c>
      <c r="B130" s="54" t="s">
        <v>475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ht="19" thickBot="1">
      <c r="A131" s="3"/>
      <c r="B131" s="7" t="s">
        <v>429</v>
      </c>
      <c r="C131" s="55">
        <v>2013</v>
      </c>
      <c r="D131" s="55">
        <v>2014</v>
      </c>
      <c r="E131" s="55">
        <v>2015</v>
      </c>
      <c r="F131" s="55">
        <v>2016</v>
      </c>
      <c r="G131" s="55">
        <v>2017</v>
      </c>
      <c r="H131" s="55">
        <v>2018</v>
      </c>
      <c r="I131" s="55">
        <v>2019</v>
      </c>
      <c r="J131" s="55">
        <v>2020</v>
      </c>
      <c r="K131" s="55">
        <v>2021</v>
      </c>
      <c r="L131" s="55">
        <v>2022</v>
      </c>
      <c r="M131" s="55">
        <v>2023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>
      <c r="A132" s="3"/>
      <c r="B132" s="56" t="s">
        <v>476</v>
      </c>
      <c r="C132" s="57">
        <v>19.5809565116725</v>
      </c>
      <c r="D132" s="57">
        <v>18.211614793021401</v>
      </c>
      <c r="E132" s="57">
        <v>13.9754813043245</v>
      </c>
      <c r="F132" s="57">
        <v>13.678949540373999</v>
      </c>
      <c r="G132" s="57">
        <v>13.534345772153401</v>
      </c>
      <c r="H132" s="57">
        <v>13.200133024359999</v>
      </c>
      <c r="I132" s="57">
        <v>13.3187590880193</v>
      </c>
      <c r="J132" s="57">
        <v>6.1381190882833696</v>
      </c>
      <c r="K132" s="57">
        <v>5.9204709102592501</v>
      </c>
      <c r="L132" s="57">
        <v>6.25335152076965</v>
      </c>
      <c r="M132" s="57">
        <v>6.2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>
      <c r="A133" s="3"/>
      <c r="B133" s="58" t="s">
        <v>477</v>
      </c>
      <c r="C133" s="57">
        <v>0.41797299204753602</v>
      </c>
      <c r="D133" s="57">
        <v>0.42423718928183901</v>
      </c>
      <c r="E133" s="57">
        <v>0.45899079626431299</v>
      </c>
      <c r="F133" s="57">
        <v>0.50525932789701899</v>
      </c>
      <c r="G133" s="57">
        <v>0.48812465717710002</v>
      </c>
      <c r="H133" s="57">
        <v>0.47622545370333202</v>
      </c>
      <c r="I133" s="57">
        <v>0.490447900326134</v>
      </c>
      <c r="J133" s="57">
        <v>0.36648691761823599</v>
      </c>
      <c r="K133" s="57">
        <v>0.41827647232840398</v>
      </c>
      <c r="L133" s="57">
        <v>0.41268905932672201</v>
      </c>
      <c r="M133" s="57">
        <v>0.4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ht="19" thickBot="1">
      <c r="A134" s="3"/>
      <c r="B134" s="50" t="s">
        <v>478</v>
      </c>
      <c r="C134" s="57">
        <v>3.6289036679554401</v>
      </c>
      <c r="D134" s="57">
        <v>3.1042265827989599</v>
      </c>
      <c r="E134" s="57">
        <v>1.5554873171107</v>
      </c>
      <c r="F134" s="57">
        <v>1.4793228897119099</v>
      </c>
      <c r="G134" s="57">
        <v>1.5482281784099301</v>
      </c>
      <c r="H134" s="57">
        <v>1.59379732073309</v>
      </c>
      <c r="I134" s="57">
        <v>1.5312499782482001</v>
      </c>
      <c r="J134" s="57">
        <v>0.95422270632925699</v>
      </c>
      <c r="K134" s="57">
        <v>0.79477252612556204</v>
      </c>
      <c r="L134" s="57">
        <v>0.69112754943245003</v>
      </c>
      <c r="M134" s="57">
        <v>0.8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>
      <c r="A137" s="3"/>
      <c r="B137" s="3" t="s">
        <v>479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ht="19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>
      <c r="A139" s="53" t="s">
        <v>480</v>
      </c>
      <c r="B139" s="54" t="s">
        <v>481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ht="19" thickBot="1">
      <c r="A140" s="3"/>
      <c r="B140" s="7" t="s">
        <v>429</v>
      </c>
      <c r="C140" s="55">
        <v>2014</v>
      </c>
      <c r="D140" s="55">
        <v>2015</v>
      </c>
      <c r="E140" s="55">
        <v>2016</v>
      </c>
      <c r="F140" s="55">
        <v>2017</v>
      </c>
      <c r="G140" s="55">
        <v>2018</v>
      </c>
      <c r="H140" s="55">
        <v>2019</v>
      </c>
      <c r="I140" s="55">
        <v>2020</v>
      </c>
      <c r="J140" s="55">
        <v>2021</v>
      </c>
      <c r="K140" s="55">
        <v>2022</v>
      </c>
      <c r="L140" s="55">
        <v>2023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>
      <c r="A141" s="3"/>
      <c r="B141" s="56" t="s">
        <v>711</v>
      </c>
      <c r="C141" s="60">
        <v>0.18</v>
      </c>
      <c r="D141" s="60">
        <v>0.21</v>
      </c>
      <c r="E141" s="60">
        <v>0.22</v>
      </c>
      <c r="F141" s="60">
        <v>0.22</v>
      </c>
      <c r="G141" s="60">
        <v>0.25</v>
      </c>
      <c r="H141" s="60">
        <v>0.27</v>
      </c>
      <c r="I141" s="60">
        <v>0.27</v>
      </c>
      <c r="J141" s="60">
        <v>0.28999999999999998</v>
      </c>
      <c r="K141" s="60">
        <v>0.27</v>
      </c>
      <c r="L141" s="60">
        <v>0.26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>
      <c r="A142" s="3"/>
      <c r="B142" s="58" t="s">
        <v>712</v>
      </c>
      <c r="C142" s="60">
        <v>7.99</v>
      </c>
      <c r="D142" s="60">
        <v>7.49</v>
      </c>
      <c r="E142" s="60">
        <v>6.36</v>
      </c>
      <c r="F142" s="60">
        <v>6.23</v>
      </c>
      <c r="G142" s="60">
        <v>6.2</v>
      </c>
      <c r="H142" s="60">
        <v>6.24</v>
      </c>
      <c r="I142" s="60">
        <v>5.73</v>
      </c>
      <c r="J142" s="60">
        <v>5.38</v>
      </c>
      <c r="K142" s="60">
        <v>5.03</v>
      </c>
      <c r="L142" s="60">
        <v>4.74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>
      <c r="A143" s="3"/>
      <c r="B143" s="58" t="s">
        <v>447</v>
      </c>
      <c r="C143" s="60">
        <v>0.13</v>
      </c>
      <c r="D143" s="60">
        <v>0.12</v>
      </c>
      <c r="E143" s="60">
        <v>0.11</v>
      </c>
      <c r="F143" s="60">
        <v>0.1</v>
      </c>
      <c r="G143" s="60">
        <v>0.1</v>
      </c>
      <c r="H143" s="60">
        <v>0.1</v>
      </c>
      <c r="I143" s="60">
        <v>7.0000000000000007E-2</v>
      </c>
      <c r="J143" s="60">
        <v>0.08</v>
      </c>
      <c r="K143" s="60">
        <v>0.09</v>
      </c>
      <c r="L143" s="60">
        <v>0.09</v>
      </c>
      <c r="M143" s="3"/>
      <c r="N143" s="5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>
      <c r="A144" s="3"/>
      <c r="B144" s="58" t="s">
        <v>448</v>
      </c>
      <c r="C144" s="60">
        <v>0.75</v>
      </c>
      <c r="D144" s="60">
        <v>0.77</v>
      </c>
      <c r="E144" s="60">
        <v>0.8</v>
      </c>
      <c r="F144" s="60">
        <v>0.84</v>
      </c>
      <c r="G144" s="60">
        <v>0.88</v>
      </c>
      <c r="H144" s="60">
        <v>0.87</v>
      </c>
      <c r="I144" s="60">
        <v>0.89</v>
      </c>
      <c r="J144" s="60">
        <v>0.95</v>
      </c>
      <c r="K144" s="60">
        <v>0.9</v>
      </c>
      <c r="L144" s="60">
        <v>0.84</v>
      </c>
      <c r="M144" s="3"/>
      <c r="N144" s="55">
        <v>2023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>
      <c r="A145" s="3"/>
      <c r="B145" s="58" t="s">
        <v>449</v>
      </c>
      <c r="C145" s="60">
        <v>0.24</v>
      </c>
      <c r="D145" s="60">
        <v>0.19</v>
      </c>
      <c r="E145" s="60">
        <v>0.2</v>
      </c>
      <c r="F145" s="60">
        <v>0.19</v>
      </c>
      <c r="G145" s="60">
        <v>0.18</v>
      </c>
      <c r="H145" s="60">
        <v>0.2</v>
      </c>
      <c r="I145" s="60">
        <v>0.2</v>
      </c>
      <c r="J145" s="60">
        <v>0.18</v>
      </c>
      <c r="K145" s="60">
        <v>0.15</v>
      </c>
      <c r="L145" s="60">
        <v>0.14000000000000001</v>
      </c>
      <c r="M145" s="3"/>
      <c r="N145" s="60">
        <v>0.84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>
      <c r="A146" s="3"/>
      <c r="B146" s="58" t="s">
        <v>450</v>
      </c>
      <c r="C146" s="60">
        <v>28.49</v>
      </c>
      <c r="D146" s="60">
        <v>28.61</v>
      </c>
      <c r="E146" s="60">
        <v>28.5</v>
      </c>
      <c r="F146" s="60">
        <v>28.6</v>
      </c>
      <c r="G146" s="60">
        <v>28.06</v>
      </c>
      <c r="H146" s="60">
        <v>28.1</v>
      </c>
      <c r="I146" s="60">
        <v>27.73</v>
      </c>
      <c r="J146" s="60">
        <v>27.89</v>
      </c>
      <c r="K146" s="60">
        <v>27.78</v>
      </c>
      <c r="L146" s="60">
        <v>27.2</v>
      </c>
      <c r="M146" s="3"/>
      <c r="N146" s="60">
        <v>1.82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>
      <c r="A147" s="3"/>
      <c r="B147" s="58" t="s">
        <v>451</v>
      </c>
      <c r="C147" s="60">
        <v>23.29</v>
      </c>
      <c r="D147" s="60">
        <v>22.46</v>
      </c>
      <c r="E147" s="60">
        <v>21.25</v>
      </c>
      <c r="F147" s="60">
        <v>21.52</v>
      </c>
      <c r="G147" s="60">
        <v>21.39</v>
      </c>
      <c r="H147" s="60">
        <v>20.92</v>
      </c>
      <c r="I147" s="60">
        <v>19.399999999999999</v>
      </c>
      <c r="J147" s="60">
        <v>18.25</v>
      </c>
      <c r="K147" s="60">
        <v>18.149999999999999</v>
      </c>
      <c r="L147" s="60">
        <v>17.989999999999998</v>
      </c>
      <c r="M147" s="3"/>
      <c r="N147" s="60">
        <v>1.48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>
      <c r="A148" s="3"/>
      <c r="B148" s="58" t="s">
        <v>713</v>
      </c>
      <c r="C148" s="60">
        <v>5.61</v>
      </c>
      <c r="D148" s="60">
        <v>5.62</v>
      </c>
      <c r="E148" s="60">
        <v>5.64</v>
      </c>
      <c r="F148" s="60">
        <v>5.64</v>
      </c>
      <c r="G148" s="60">
        <v>5.69</v>
      </c>
      <c r="H148" s="60">
        <v>5.71</v>
      </c>
      <c r="I148" s="60">
        <v>5.69</v>
      </c>
      <c r="J148" s="60">
        <v>5.7</v>
      </c>
      <c r="K148" s="60">
        <v>5.72</v>
      </c>
      <c r="L148" s="60">
        <v>5.75</v>
      </c>
      <c r="M148" s="3"/>
      <c r="N148" s="60">
        <v>2.64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ht="19" thickBot="1">
      <c r="A149" s="3"/>
      <c r="B149" s="59" t="s">
        <v>76</v>
      </c>
      <c r="C149" s="60">
        <v>66.680000000000007</v>
      </c>
      <c r="D149" s="60">
        <v>65.47</v>
      </c>
      <c r="E149" s="60">
        <v>63.07</v>
      </c>
      <c r="F149" s="60">
        <v>63.35</v>
      </c>
      <c r="G149" s="60">
        <v>62.75</v>
      </c>
      <c r="H149" s="60">
        <v>62.41</v>
      </c>
      <c r="I149" s="60">
        <v>60</v>
      </c>
      <c r="J149" s="60">
        <v>58.72</v>
      </c>
      <c r="K149" s="60">
        <v>58.09</v>
      </c>
      <c r="L149" s="60">
        <v>57.02</v>
      </c>
      <c r="M149" s="3"/>
      <c r="N149" s="60">
        <v>1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>
      <c r="A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60">
        <v>0.22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60">
        <v>8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>
      <c r="A152" s="3"/>
      <c r="B152" s="3" t="s">
        <v>733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ht="19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5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>
      <c r="A154" s="53" t="s">
        <v>482</v>
      </c>
      <c r="B154" s="54" t="s">
        <v>483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>
        <v>2023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ht="19" thickBot="1">
      <c r="A155" s="3"/>
      <c r="B155" s="62" t="s">
        <v>429</v>
      </c>
      <c r="C155" s="55">
        <v>2012</v>
      </c>
      <c r="D155" s="55">
        <v>2013</v>
      </c>
      <c r="E155" s="55">
        <v>2014</v>
      </c>
      <c r="F155" s="55">
        <v>2015</v>
      </c>
      <c r="G155" s="55">
        <v>2016</v>
      </c>
      <c r="H155" s="55">
        <v>2017</v>
      </c>
      <c r="I155" s="55">
        <v>2018</v>
      </c>
      <c r="J155" s="55">
        <v>2019</v>
      </c>
      <c r="K155" s="55">
        <v>2020</v>
      </c>
      <c r="L155" s="55">
        <v>2021</v>
      </c>
      <c r="M155" s="55">
        <v>2022</v>
      </c>
      <c r="N155" s="3">
        <v>0.02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>
      <c r="A156" s="3"/>
      <c r="B156" s="56" t="s">
        <v>471</v>
      </c>
      <c r="C156" s="60">
        <v>1.67</v>
      </c>
      <c r="D156" s="60">
        <v>1.46</v>
      </c>
      <c r="E156" s="60">
        <v>1.35</v>
      </c>
      <c r="F156" s="60">
        <v>1.4</v>
      </c>
      <c r="G156" s="60">
        <v>1.33</v>
      </c>
      <c r="H156" s="60">
        <v>1.42</v>
      </c>
      <c r="I156" s="60">
        <v>1.41</v>
      </c>
      <c r="J156" s="60">
        <v>1.23</v>
      </c>
      <c r="K156" s="60">
        <v>1.05</v>
      </c>
      <c r="L156" s="60">
        <v>0.99</v>
      </c>
      <c r="M156" s="60">
        <v>0.92</v>
      </c>
      <c r="N156" s="3">
        <v>0.92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>
      <c r="A157" s="3"/>
      <c r="B157" s="58" t="s">
        <v>472</v>
      </c>
      <c r="C157" s="60">
        <v>3.71</v>
      </c>
      <c r="D157" s="60">
        <v>3.38</v>
      </c>
      <c r="E157" s="60">
        <v>3.09</v>
      </c>
      <c r="F157" s="60">
        <v>2.96</v>
      </c>
      <c r="G157" s="60">
        <v>2.75</v>
      </c>
      <c r="H157" s="60">
        <v>2.5299999999999998</v>
      </c>
      <c r="I157" s="60">
        <v>2.4</v>
      </c>
      <c r="J157" s="60">
        <v>2.31</v>
      </c>
      <c r="K157" s="60">
        <v>1.77</v>
      </c>
      <c r="L157" s="60">
        <v>1.88</v>
      </c>
      <c r="M157" s="60">
        <v>1.89</v>
      </c>
      <c r="N157" s="3">
        <v>0.01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>
      <c r="A158" s="3"/>
      <c r="B158" s="58" t="s">
        <v>473</v>
      </c>
      <c r="C158" s="60">
        <v>1.66</v>
      </c>
      <c r="D158" s="60">
        <v>1.8</v>
      </c>
      <c r="E158" s="60">
        <v>1.74</v>
      </c>
      <c r="F158" s="60">
        <v>1.71</v>
      </c>
      <c r="G158" s="60">
        <v>1.47</v>
      </c>
      <c r="H158" s="60">
        <v>1.59</v>
      </c>
      <c r="I158" s="60">
        <v>1.73</v>
      </c>
      <c r="J158" s="60">
        <v>1.6</v>
      </c>
      <c r="K158" s="60">
        <v>1.61</v>
      </c>
      <c r="L158" s="60">
        <v>1.7</v>
      </c>
      <c r="M158" s="60">
        <v>1.61</v>
      </c>
      <c r="N158" s="3">
        <v>0.87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>
      <c r="A159" s="3"/>
      <c r="B159" s="58" t="s">
        <v>484</v>
      </c>
      <c r="C159" s="60">
        <v>2</v>
      </c>
      <c r="D159" s="60">
        <v>2.25</v>
      </c>
      <c r="E159" s="60">
        <v>2.0699999999999998</v>
      </c>
      <c r="F159" s="60">
        <v>2.23</v>
      </c>
      <c r="G159" s="60">
        <v>2.2400000000000002</v>
      </c>
      <c r="H159" s="60">
        <v>2.4900000000000002</v>
      </c>
      <c r="I159" s="60">
        <v>2.78</v>
      </c>
      <c r="J159" s="60">
        <v>2.62</v>
      </c>
      <c r="K159" s="60">
        <v>2.69</v>
      </c>
      <c r="L159" s="60">
        <v>2.82</v>
      </c>
      <c r="M159" s="60">
        <v>2.61</v>
      </c>
      <c r="N159" s="3">
        <v>1.82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>
      <c r="A160" s="3"/>
      <c r="B160" s="58" t="s">
        <v>451</v>
      </c>
      <c r="C160" s="60">
        <v>1.1399999999999999</v>
      </c>
      <c r="D160" s="60">
        <v>1.1200000000000001</v>
      </c>
      <c r="E160" s="60">
        <v>1.0900000000000001</v>
      </c>
      <c r="F160" s="60">
        <v>1.1000000000000001</v>
      </c>
      <c r="G160" s="60">
        <v>1.08</v>
      </c>
      <c r="H160" s="60">
        <v>1.07</v>
      </c>
      <c r="I160" s="60">
        <v>1.04</v>
      </c>
      <c r="J160" s="60">
        <v>1.03</v>
      </c>
      <c r="K160" s="60">
        <v>1.01</v>
      </c>
      <c r="L160" s="60">
        <v>1</v>
      </c>
      <c r="M160" s="60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>
      <c r="A161" s="3"/>
      <c r="B161" s="58" t="s">
        <v>485</v>
      </c>
      <c r="C161" s="60">
        <v>0.22</v>
      </c>
      <c r="D161" s="60">
        <v>0.21</v>
      </c>
      <c r="E161" s="60">
        <v>0.19</v>
      </c>
      <c r="F161" s="60">
        <v>0.19</v>
      </c>
      <c r="G161" s="60">
        <v>0.19</v>
      </c>
      <c r="H161" s="60">
        <v>0.21</v>
      </c>
      <c r="I161" s="60">
        <v>0.22</v>
      </c>
      <c r="J161" s="60">
        <v>0.23</v>
      </c>
      <c r="K161" s="60">
        <v>0.2</v>
      </c>
      <c r="L161" s="60">
        <v>0.23</v>
      </c>
      <c r="M161" s="60">
        <v>0.22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ht="19" thickBot="1">
      <c r="A162" s="3"/>
      <c r="B162" s="50" t="s">
        <v>76</v>
      </c>
      <c r="C162" s="60">
        <v>10.4</v>
      </c>
      <c r="D162" s="60">
        <v>10.210000000000001</v>
      </c>
      <c r="E162" s="60">
        <v>9.5299999999999994</v>
      </c>
      <c r="F162" s="60">
        <v>9.59</v>
      </c>
      <c r="G162" s="60">
        <v>9.06</v>
      </c>
      <c r="H162" s="60">
        <v>9.31</v>
      </c>
      <c r="I162" s="60">
        <v>9.58</v>
      </c>
      <c r="J162" s="60">
        <v>9.02</v>
      </c>
      <c r="K162" s="60">
        <v>8.34</v>
      </c>
      <c r="L162" s="60">
        <v>8.6199999999999992</v>
      </c>
      <c r="M162" s="60">
        <v>8.25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ht="19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>
      <c r="A164" s="53" t="s">
        <v>486</v>
      </c>
      <c r="B164" s="54" t="s">
        <v>487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 ht="19" thickBot="1">
      <c r="A165" s="3"/>
      <c r="B165" s="7" t="s">
        <v>429</v>
      </c>
      <c r="C165" s="55">
        <v>2012</v>
      </c>
      <c r="D165" s="55">
        <v>2013</v>
      </c>
      <c r="E165" s="55">
        <v>2014</v>
      </c>
      <c r="F165" s="55">
        <v>2015</v>
      </c>
      <c r="G165" s="55">
        <v>2016</v>
      </c>
      <c r="H165" s="55">
        <v>2017</v>
      </c>
      <c r="I165" s="55">
        <v>2018</v>
      </c>
      <c r="J165" s="55">
        <v>2019</v>
      </c>
      <c r="K165" s="55">
        <v>2020</v>
      </c>
      <c r="L165" s="55">
        <v>2021</v>
      </c>
      <c r="M165" s="55">
        <v>2022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1:78">
      <c r="A166" s="3"/>
      <c r="B166" s="56" t="s">
        <v>459</v>
      </c>
      <c r="C166" s="60">
        <v>0.03</v>
      </c>
      <c r="D166" s="60">
        <v>0.03</v>
      </c>
      <c r="E166" s="60">
        <v>0.03</v>
      </c>
      <c r="F166" s="60">
        <v>0.03</v>
      </c>
      <c r="G166" s="60">
        <v>0.03</v>
      </c>
      <c r="H166" s="60">
        <v>0.04</v>
      </c>
      <c r="I166" s="60">
        <v>0.03</v>
      </c>
      <c r="J166" s="60">
        <v>0.03</v>
      </c>
      <c r="K166" s="60">
        <v>0.01</v>
      </c>
      <c r="L166" s="60">
        <v>0.01</v>
      </c>
      <c r="M166" s="3">
        <v>0.02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1:78">
      <c r="A167" s="3"/>
      <c r="B167" s="58" t="s">
        <v>460</v>
      </c>
      <c r="C167" s="60">
        <v>2.78</v>
      </c>
      <c r="D167" s="60">
        <v>2.48</v>
      </c>
      <c r="E167" s="60">
        <v>2.17</v>
      </c>
      <c r="F167" s="60">
        <v>1.99</v>
      </c>
      <c r="G167" s="60">
        <v>1.79</v>
      </c>
      <c r="H167" s="60">
        <v>1.57</v>
      </c>
      <c r="I167" s="60">
        <v>1.42</v>
      </c>
      <c r="J167" s="60">
        <v>1.31</v>
      </c>
      <c r="K167" s="60">
        <v>0.95</v>
      </c>
      <c r="L167" s="60">
        <v>1.01</v>
      </c>
      <c r="M167" s="3">
        <v>0.98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1:78">
      <c r="A168" s="3"/>
      <c r="B168" s="58" t="s">
        <v>488</v>
      </c>
      <c r="C168" s="60">
        <v>0.02</v>
      </c>
      <c r="D168" s="60">
        <v>0.02</v>
      </c>
      <c r="E168" s="60">
        <v>0.02</v>
      </c>
      <c r="F168" s="60">
        <v>0.02</v>
      </c>
      <c r="G168" s="60">
        <v>0.02</v>
      </c>
      <c r="H168" s="60">
        <v>0.02</v>
      </c>
      <c r="I168" s="60">
        <v>0.02</v>
      </c>
      <c r="J168" s="60">
        <v>0.02</v>
      </c>
      <c r="K168" s="60">
        <v>0.01</v>
      </c>
      <c r="L168" s="60">
        <v>0.01</v>
      </c>
      <c r="M168" s="3">
        <v>0.01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1:78">
      <c r="A169" s="3"/>
      <c r="B169" s="58" t="s">
        <v>461</v>
      </c>
      <c r="C169" s="60">
        <v>0.88</v>
      </c>
      <c r="D169" s="60">
        <v>0.84</v>
      </c>
      <c r="E169" s="60">
        <v>0.87</v>
      </c>
      <c r="F169" s="60">
        <v>0.92</v>
      </c>
      <c r="G169" s="60">
        <v>0.91</v>
      </c>
      <c r="H169" s="60">
        <v>0.92</v>
      </c>
      <c r="I169" s="60">
        <v>0.92</v>
      </c>
      <c r="J169" s="60">
        <v>0.95</v>
      </c>
      <c r="K169" s="60">
        <v>0.81</v>
      </c>
      <c r="L169" s="60">
        <v>0.85</v>
      </c>
      <c r="M169" s="3">
        <v>0.89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1:78" ht="19" thickBot="1">
      <c r="A170" s="3"/>
      <c r="B170" s="50" t="s">
        <v>76</v>
      </c>
      <c r="C170" s="60">
        <v>3.71</v>
      </c>
      <c r="D170" s="60">
        <v>3.38</v>
      </c>
      <c r="E170" s="60">
        <v>3.09</v>
      </c>
      <c r="F170" s="60">
        <v>2.96</v>
      </c>
      <c r="G170" s="60">
        <v>2.75</v>
      </c>
      <c r="H170" s="60">
        <v>2.5299999999999998</v>
      </c>
      <c r="I170" s="60">
        <v>2.4</v>
      </c>
      <c r="J170" s="60">
        <v>2.31</v>
      </c>
      <c r="K170" s="60">
        <v>1.77</v>
      </c>
      <c r="L170" s="60">
        <v>1.88</v>
      </c>
      <c r="M170" s="3">
        <v>1.89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1:7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1:7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78">
      <c r="A173" s="3"/>
      <c r="B173" s="3" t="s">
        <v>489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78" ht="19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78">
      <c r="A175" s="3"/>
      <c r="B175" s="54" t="s">
        <v>490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78" ht="19" thickBot="1">
      <c r="A176" s="53" t="s">
        <v>469</v>
      </c>
      <c r="B176" s="7" t="s">
        <v>465</v>
      </c>
      <c r="C176" s="55">
        <v>2013</v>
      </c>
      <c r="D176" s="55">
        <v>2014</v>
      </c>
      <c r="E176" s="55">
        <v>2015</v>
      </c>
      <c r="F176" s="55">
        <v>2016</v>
      </c>
      <c r="G176" s="55">
        <v>2017</v>
      </c>
      <c r="H176" s="55">
        <v>2018</v>
      </c>
      <c r="I176" s="55">
        <v>2019</v>
      </c>
      <c r="J176" s="55">
        <v>2020</v>
      </c>
      <c r="K176" s="55">
        <v>2021</v>
      </c>
      <c r="L176" s="55">
        <v>2022</v>
      </c>
      <c r="M176" s="55">
        <v>2023</v>
      </c>
      <c r="N176" s="55">
        <v>2023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>
      <c r="A177" s="3"/>
      <c r="B177" s="56" t="s">
        <v>471</v>
      </c>
      <c r="C177" s="57">
        <v>6</v>
      </c>
      <c r="D177" s="57">
        <v>6.1</v>
      </c>
      <c r="E177" s="57">
        <v>6.1</v>
      </c>
      <c r="F177" s="57">
        <v>5.7</v>
      </c>
      <c r="G177" s="57">
        <v>5.2</v>
      </c>
      <c r="H177" s="57">
        <v>4.5999999999999996</v>
      </c>
      <c r="I177" s="57">
        <v>4.3</v>
      </c>
      <c r="J177" s="57">
        <v>4.2</v>
      </c>
      <c r="K177" s="57">
        <v>4.0999999999999996</v>
      </c>
      <c r="L177" s="57">
        <v>4.8</v>
      </c>
      <c r="M177" s="3">
        <v>3.8</v>
      </c>
      <c r="N177" s="57">
        <v>12.75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>
      <c r="A178" s="3"/>
      <c r="B178" s="58" t="s">
        <v>472</v>
      </c>
      <c r="C178" s="57">
        <v>80.5</v>
      </c>
      <c r="D178" s="57">
        <v>72.8</v>
      </c>
      <c r="E178" s="57">
        <v>67.2</v>
      </c>
      <c r="F178" s="57">
        <v>62.1</v>
      </c>
      <c r="G178" s="57">
        <v>57.3</v>
      </c>
      <c r="H178" s="57">
        <v>53.7</v>
      </c>
      <c r="I178" s="57">
        <v>51.3</v>
      </c>
      <c r="J178" s="57">
        <v>39.4</v>
      </c>
      <c r="K178" s="57">
        <v>42</v>
      </c>
      <c r="L178" s="57">
        <v>42.7</v>
      </c>
      <c r="M178" s="3">
        <v>41.7</v>
      </c>
      <c r="N178" s="57">
        <v>13.91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>
      <c r="A179" s="3"/>
      <c r="B179" s="58" t="s">
        <v>473</v>
      </c>
      <c r="C179" s="57">
        <v>470.1</v>
      </c>
      <c r="D179" s="57">
        <v>467.7</v>
      </c>
      <c r="E179" s="57">
        <v>472.4</v>
      </c>
      <c r="F179" s="57">
        <v>471.7</v>
      </c>
      <c r="G179" s="57">
        <v>474.1</v>
      </c>
      <c r="H179" s="57">
        <v>481</v>
      </c>
      <c r="I179" s="57">
        <v>480</v>
      </c>
      <c r="J179" s="57">
        <v>484.7</v>
      </c>
      <c r="K179" s="57">
        <v>468</v>
      </c>
      <c r="L179" s="57">
        <v>443.3</v>
      </c>
      <c r="M179" s="3">
        <v>444.1</v>
      </c>
      <c r="N179" s="57">
        <v>26.65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>
      <c r="A180" s="3"/>
      <c r="B180" s="58" t="s">
        <v>485</v>
      </c>
      <c r="C180" s="57">
        <v>192.9</v>
      </c>
      <c r="D180" s="57">
        <v>177.2</v>
      </c>
      <c r="E180" s="57">
        <v>175.7</v>
      </c>
      <c r="F180" s="57">
        <v>163</v>
      </c>
      <c r="G180" s="57">
        <v>168.5</v>
      </c>
      <c r="H180" s="57">
        <v>186.3</v>
      </c>
      <c r="I180" s="57">
        <v>172.3</v>
      </c>
      <c r="J180" s="57">
        <v>150.6</v>
      </c>
      <c r="K180" s="57">
        <v>142.69999999999999</v>
      </c>
      <c r="L180" s="57">
        <v>132.30000000000001</v>
      </c>
      <c r="M180" s="3">
        <v>127.6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>
      <c r="A181" s="3"/>
      <c r="B181" s="58" t="s">
        <v>451</v>
      </c>
      <c r="C181" s="57">
        <v>12</v>
      </c>
      <c r="D181" s="57">
        <v>11.7</v>
      </c>
      <c r="E181" s="57">
        <v>11.7</v>
      </c>
      <c r="F181" s="57">
        <v>11.6</v>
      </c>
      <c r="G181" s="57">
        <v>12</v>
      </c>
      <c r="H181" s="57">
        <v>12.2</v>
      </c>
      <c r="I181" s="57">
        <v>12.2</v>
      </c>
      <c r="J181" s="57">
        <v>11.7</v>
      </c>
      <c r="K181" s="57">
        <v>11.4</v>
      </c>
      <c r="L181" s="57">
        <v>11.1</v>
      </c>
      <c r="M181" s="3">
        <v>11.1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>
      <c r="A182" s="3"/>
      <c r="B182" s="58" t="s">
        <v>450</v>
      </c>
      <c r="C182" s="57">
        <v>116.6</v>
      </c>
      <c r="D182" s="57">
        <v>121.5</v>
      </c>
      <c r="E182" s="57">
        <v>122</v>
      </c>
      <c r="F182" s="57">
        <v>124</v>
      </c>
      <c r="G182" s="57">
        <v>130.19999999999999</v>
      </c>
      <c r="H182" s="57">
        <v>132.19999999999999</v>
      </c>
      <c r="I182" s="57">
        <v>131.5</v>
      </c>
      <c r="J182" s="57">
        <v>130.1</v>
      </c>
      <c r="K182" s="57">
        <v>133</v>
      </c>
      <c r="L182" s="57">
        <v>132.1</v>
      </c>
      <c r="M182" s="3">
        <v>127.7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>
      <c r="A183" s="3"/>
      <c r="B183" s="61" t="s">
        <v>730</v>
      </c>
      <c r="C183" s="57">
        <v>204.9</v>
      </c>
      <c r="D183" s="57">
        <v>188.9</v>
      </c>
      <c r="E183" s="57">
        <v>187.4</v>
      </c>
      <c r="F183" s="57">
        <v>174.7</v>
      </c>
      <c r="G183" s="57">
        <v>180.4</v>
      </c>
      <c r="H183" s="57">
        <v>198.5</v>
      </c>
      <c r="I183" s="57">
        <v>184.5</v>
      </c>
      <c r="J183" s="57">
        <v>162.30000000000001</v>
      </c>
      <c r="K183" s="57">
        <v>154.1</v>
      </c>
      <c r="L183" s="57">
        <v>143.5</v>
      </c>
      <c r="M183" s="3">
        <v>138.69999999999999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ht="19" thickBot="1">
      <c r="A184" s="3"/>
      <c r="B184" s="50" t="s">
        <v>76</v>
      </c>
      <c r="C184" s="57">
        <v>878.2</v>
      </c>
      <c r="D184" s="57">
        <v>857</v>
      </c>
      <c r="E184" s="57">
        <v>855</v>
      </c>
      <c r="F184" s="57">
        <v>838.2</v>
      </c>
      <c r="G184" s="57">
        <v>847.2</v>
      </c>
      <c r="H184" s="57">
        <v>869.9</v>
      </c>
      <c r="I184" s="57">
        <v>851.6</v>
      </c>
      <c r="J184" s="57">
        <v>820.7</v>
      </c>
      <c r="K184" s="57">
        <v>801.3</v>
      </c>
      <c r="L184" s="57">
        <v>766.4</v>
      </c>
      <c r="M184" s="3">
        <v>756.2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ht="19" thickBot="1">
      <c r="A185" s="3"/>
      <c r="B185" s="3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>
      <c r="A186" s="3"/>
      <c r="B186" s="5" t="s">
        <v>491</v>
      </c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ht="19" thickBot="1">
      <c r="A187" s="3" t="s">
        <v>455</v>
      </c>
      <c r="B187" s="7" t="s">
        <v>465</v>
      </c>
      <c r="C187" s="92">
        <v>2012</v>
      </c>
      <c r="D187" s="92">
        <v>2013</v>
      </c>
      <c r="E187" s="92">
        <v>2014</v>
      </c>
      <c r="F187" s="92">
        <v>2015</v>
      </c>
      <c r="G187" s="92">
        <v>2016</v>
      </c>
      <c r="H187" s="92">
        <v>2017</v>
      </c>
      <c r="I187" s="92">
        <v>2018</v>
      </c>
      <c r="J187" s="92">
        <v>2019</v>
      </c>
      <c r="K187" s="92">
        <v>2020</v>
      </c>
      <c r="L187" s="92">
        <v>2021</v>
      </c>
      <c r="M187" s="92">
        <v>2022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>
      <c r="A188" s="3"/>
      <c r="B188" s="56" t="s">
        <v>492</v>
      </c>
      <c r="C188" s="57">
        <v>25.029230819999999</v>
      </c>
      <c r="D188" s="57">
        <v>21.2</v>
      </c>
      <c r="E188" s="57">
        <v>18.809999999999999</v>
      </c>
      <c r="F188" s="57">
        <v>20.29</v>
      </c>
      <c r="G188" s="57">
        <v>20.5</v>
      </c>
      <c r="H188" s="57">
        <v>19.989999999999998</v>
      </c>
      <c r="I188" s="57">
        <v>19.899999999999999</v>
      </c>
      <c r="J188" s="57">
        <v>16.559999999999999</v>
      </c>
      <c r="K188" s="57">
        <v>13.23</v>
      </c>
      <c r="L188" s="57">
        <v>12.06</v>
      </c>
      <c r="M188" s="57">
        <v>10.6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spans="1:78">
      <c r="A189" s="3"/>
      <c r="B189" s="58" t="s">
        <v>493</v>
      </c>
      <c r="C189" s="57">
        <v>23.74</v>
      </c>
      <c r="D189" s="57">
        <v>20.75</v>
      </c>
      <c r="E189" s="57">
        <v>18.850000000000001</v>
      </c>
      <c r="F189" s="57">
        <v>21.31</v>
      </c>
      <c r="G189" s="57">
        <v>21.1</v>
      </c>
      <c r="H189" s="57">
        <v>21.03</v>
      </c>
      <c r="I189" s="57">
        <v>20.93</v>
      </c>
      <c r="J189" s="57">
        <v>17.43</v>
      </c>
      <c r="K189" s="57">
        <v>14.13</v>
      </c>
      <c r="L189" s="57">
        <v>12.87</v>
      </c>
      <c r="M189" s="57">
        <v>11.43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spans="1:78" ht="19" thickBot="1">
      <c r="A190" s="3"/>
      <c r="B190" s="50" t="s">
        <v>494</v>
      </c>
      <c r="C190" s="57">
        <v>48.77</v>
      </c>
      <c r="D190" s="57">
        <v>41.95</v>
      </c>
      <c r="E190" s="57">
        <v>37.659999999999997</v>
      </c>
      <c r="F190" s="57">
        <v>41.6</v>
      </c>
      <c r="G190" s="57">
        <v>41.61</v>
      </c>
      <c r="H190" s="57">
        <v>41.02</v>
      </c>
      <c r="I190" s="57">
        <v>40.840000000000003</v>
      </c>
      <c r="J190" s="57">
        <v>33.979999999999997</v>
      </c>
      <c r="K190" s="57">
        <v>27.36</v>
      </c>
      <c r="L190" s="57">
        <v>24.93</v>
      </c>
      <c r="M190" s="57">
        <v>22.03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spans="1:78" ht="19" thickBot="1">
      <c r="A191" s="3"/>
      <c r="B191" s="3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spans="1:78">
      <c r="A192" s="3"/>
      <c r="B192" s="54" t="s">
        <v>495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spans="1:78" ht="19" thickBot="1">
      <c r="A193" s="53" t="s">
        <v>469</v>
      </c>
      <c r="B193" s="7" t="s">
        <v>465</v>
      </c>
      <c r="C193" s="92">
        <v>2013</v>
      </c>
      <c r="D193" s="92">
        <v>2014</v>
      </c>
      <c r="E193" s="92">
        <v>2015</v>
      </c>
      <c r="F193" s="92">
        <v>2016</v>
      </c>
      <c r="G193" s="92">
        <v>2017</v>
      </c>
      <c r="H193" s="92">
        <v>2018</v>
      </c>
      <c r="I193" s="92">
        <v>2019</v>
      </c>
      <c r="J193" s="92">
        <v>2020</v>
      </c>
      <c r="K193" s="92">
        <v>2021</v>
      </c>
      <c r="L193" s="92">
        <v>2022</v>
      </c>
      <c r="M193" s="92">
        <v>2023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spans="1:78">
      <c r="A194" s="3"/>
      <c r="B194" s="58" t="s">
        <v>476</v>
      </c>
      <c r="C194" s="57">
        <v>12.3</v>
      </c>
      <c r="D194" s="57">
        <v>12.7</v>
      </c>
      <c r="E194" s="57">
        <v>12.6</v>
      </c>
      <c r="F194" s="57">
        <v>12.7</v>
      </c>
      <c r="G194" s="57">
        <v>13.1</v>
      </c>
      <c r="H194" s="57">
        <v>13.1</v>
      </c>
      <c r="I194" s="57">
        <v>13.3</v>
      </c>
      <c r="J194" s="57">
        <v>9.6999999999999993</v>
      </c>
      <c r="K194" s="57">
        <v>10.8</v>
      </c>
      <c r="L194" s="57">
        <v>12.1</v>
      </c>
      <c r="M194" s="3">
        <v>12.3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spans="1:78">
      <c r="A195" s="3"/>
      <c r="B195" s="58" t="s">
        <v>477</v>
      </c>
      <c r="C195" s="57">
        <v>67.2</v>
      </c>
      <c r="D195" s="57">
        <v>59.3</v>
      </c>
      <c r="E195" s="57">
        <v>53.9</v>
      </c>
      <c r="F195" s="57">
        <v>48.8</v>
      </c>
      <c r="G195" s="57">
        <v>43.5</v>
      </c>
      <c r="H195" s="57">
        <v>40</v>
      </c>
      <c r="I195" s="57">
        <v>37.299999999999997</v>
      </c>
      <c r="J195" s="57">
        <v>29.1</v>
      </c>
      <c r="K195" s="57">
        <v>30.6</v>
      </c>
      <c r="L195" s="57">
        <v>30</v>
      </c>
      <c r="M195" s="3">
        <v>28.8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spans="1:78">
      <c r="A196" s="3"/>
      <c r="B196" s="58" t="s">
        <v>496</v>
      </c>
      <c r="C196" s="57">
        <v>0.9</v>
      </c>
      <c r="D196" s="57">
        <v>0.8</v>
      </c>
      <c r="E196" s="57">
        <v>0.7</v>
      </c>
      <c r="F196" s="57">
        <v>0.6</v>
      </c>
      <c r="G196" s="57">
        <v>0.6</v>
      </c>
      <c r="H196" s="57">
        <v>0.6</v>
      </c>
      <c r="I196" s="57">
        <v>0.6</v>
      </c>
      <c r="J196" s="57">
        <v>0.5</v>
      </c>
      <c r="K196" s="57">
        <v>0.6</v>
      </c>
      <c r="L196" s="57">
        <v>0.6</v>
      </c>
      <c r="M196" s="3">
        <v>0.6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spans="1:78" ht="19" thickBot="1">
      <c r="A197" s="3"/>
      <c r="B197" s="59" t="s">
        <v>76</v>
      </c>
      <c r="C197" s="57">
        <v>80.5</v>
      </c>
      <c r="D197" s="57">
        <v>72.8</v>
      </c>
      <c r="E197" s="57">
        <v>67.2</v>
      </c>
      <c r="F197" s="57">
        <v>62.1</v>
      </c>
      <c r="G197" s="57">
        <v>57.3</v>
      </c>
      <c r="H197" s="57">
        <v>53.7</v>
      </c>
      <c r="I197" s="57">
        <v>51.3</v>
      </c>
      <c r="J197" s="57">
        <v>39.4</v>
      </c>
      <c r="K197" s="57">
        <v>42</v>
      </c>
      <c r="L197" s="57">
        <v>42.7</v>
      </c>
      <c r="M197" s="3">
        <v>41.7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>
      <c r="A200" s="3"/>
      <c r="B200" s="3" t="s">
        <v>497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 ht="19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>
      <c r="A202" s="53" t="s">
        <v>469</v>
      </c>
      <c r="B202" s="54" t="s">
        <v>498</v>
      </c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spans="1:78" ht="19" thickBot="1">
      <c r="A203" s="3"/>
      <c r="B203" s="7" t="s">
        <v>465</v>
      </c>
      <c r="C203" s="55">
        <v>2013</v>
      </c>
      <c r="D203" s="55">
        <v>2014</v>
      </c>
      <c r="E203" s="55">
        <v>2015</v>
      </c>
      <c r="F203" s="55">
        <v>2016</v>
      </c>
      <c r="G203" s="55">
        <v>2017</v>
      </c>
      <c r="H203" s="55">
        <v>2018</v>
      </c>
      <c r="I203" s="55">
        <v>2019</v>
      </c>
      <c r="J203" s="55">
        <v>2020</v>
      </c>
      <c r="K203" s="55">
        <v>2021</v>
      </c>
      <c r="L203" s="55">
        <v>2022</v>
      </c>
      <c r="M203" s="55">
        <v>2023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spans="1:78">
      <c r="A204" s="3"/>
      <c r="B204" s="56" t="s">
        <v>471</v>
      </c>
      <c r="C204" s="57">
        <v>9.6999999999999993</v>
      </c>
      <c r="D204" s="57">
        <v>7.7</v>
      </c>
      <c r="E204" s="57">
        <v>6.1</v>
      </c>
      <c r="F204" s="57">
        <v>4.2</v>
      </c>
      <c r="G204" s="57">
        <v>3.9</v>
      </c>
      <c r="H204" s="57">
        <v>3.7</v>
      </c>
      <c r="I204" s="57">
        <v>2.8</v>
      </c>
      <c r="J204" s="57">
        <v>2.8</v>
      </c>
      <c r="K204" s="57">
        <v>2.9</v>
      </c>
      <c r="L204" s="57">
        <v>2.2999999999999998</v>
      </c>
      <c r="M204" s="57">
        <v>2.1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spans="1:78">
      <c r="A205" s="3"/>
      <c r="B205" s="58" t="s">
        <v>472</v>
      </c>
      <c r="C205" s="57">
        <v>30.5</v>
      </c>
      <c r="D205" s="57">
        <v>29.6</v>
      </c>
      <c r="E205" s="57">
        <v>28.8</v>
      </c>
      <c r="F205" s="57">
        <v>28.3</v>
      </c>
      <c r="G205" s="57">
        <v>27.7</v>
      </c>
      <c r="H205" s="57">
        <v>27</v>
      </c>
      <c r="I205" s="57">
        <v>26.4</v>
      </c>
      <c r="J205" s="57">
        <v>20.5</v>
      </c>
      <c r="K205" s="57">
        <v>22.3</v>
      </c>
      <c r="L205" s="57">
        <v>23.2</v>
      </c>
      <c r="M205" s="57">
        <v>23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spans="1:78">
      <c r="A206" s="3"/>
      <c r="B206" s="58" t="s">
        <v>473</v>
      </c>
      <c r="C206" s="57">
        <v>58.7</v>
      </c>
      <c r="D206" s="57">
        <v>56.9</v>
      </c>
      <c r="E206" s="57">
        <v>56.1</v>
      </c>
      <c r="F206" s="57">
        <v>59.2</v>
      </c>
      <c r="G206" s="57">
        <v>64.7</v>
      </c>
      <c r="H206" s="57">
        <v>59.8</v>
      </c>
      <c r="I206" s="57">
        <v>58.1</v>
      </c>
      <c r="J206" s="57">
        <v>50.1</v>
      </c>
      <c r="K206" s="57">
        <v>54</v>
      </c>
      <c r="L206" s="57">
        <v>56.7</v>
      </c>
      <c r="M206" s="57">
        <v>48.5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spans="1:78">
      <c r="A207" s="3"/>
      <c r="B207" s="58" t="s">
        <v>75</v>
      </c>
      <c r="C207" s="57">
        <v>20.2</v>
      </c>
      <c r="D207" s="57">
        <v>18.7</v>
      </c>
      <c r="E207" s="57">
        <v>19.100000000000001</v>
      </c>
      <c r="F207" s="57">
        <v>19</v>
      </c>
      <c r="G207" s="57">
        <v>19.2</v>
      </c>
      <c r="H207" s="57">
        <v>20.399999999999999</v>
      </c>
      <c r="I207" s="57">
        <v>19.8</v>
      </c>
      <c r="J207" s="57">
        <v>18.8</v>
      </c>
      <c r="K207" s="57">
        <v>18.8</v>
      </c>
      <c r="L207" s="57">
        <v>16.7</v>
      </c>
      <c r="M207" s="57">
        <v>15.7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spans="1:78">
      <c r="A208" s="3"/>
      <c r="B208" s="58" t="s">
        <v>451</v>
      </c>
      <c r="C208" s="57">
        <v>7.9</v>
      </c>
      <c r="D208" s="57">
        <v>8</v>
      </c>
      <c r="E208" s="57">
        <v>8.1</v>
      </c>
      <c r="F208" s="57">
        <v>8.1999999999999993</v>
      </c>
      <c r="G208" s="57">
        <v>8.5</v>
      </c>
      <c r="H208" s="57">
        <v>8.6999999999999993</v>
      </c>
      <c r="I208" s="57">
        <v>8.8000000000000007</v>
      </c>
      <c r="J208" s="57">
        <v>8</v>
      </c>
      <c r="K208" s="57">
        <v>8.4</v>
      </c>
      <c r="L208" s="57">
        <v>8.1999999999999993</v>
      </c>
      <c r="M208" s="57">
        <v>8.1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spans="1:78">
      <c r="A209" s="3"/>
      <c r="B209" s="58" t="s">
        <v>450</v>
      </c>
      <c r="C209" s="57">
        <v>15.1</v>
      </c>
      <c r="D209" s="57">
        <v>15.6</v>
      </c>
      <c r="E209" s="57">
        <v>15.4</v>
      </c>
      <c r="F209" s="57">
        <v>15.7</v>
      </c>
      <c r="G209" s="57">
        <v>16</v>
      </c>
      <c r="H209" s="57">
        <v>15.9</v>
      </c>
      <c r="I209" s="57">
        <v>16.100000000000001</v>
      </c>
      <c r="J209" s="57">
        <v>15.4</v>
      </c>
      <c r="K209" s="57">
        <v>16</v>
      </c>
      <c r="L209" s="57">
        <v>15.6</v>
      </c>
      <c r="M209" s="57">
        <v>15.1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spans="1:78">
      <c r="A210" s="3"/>
      <c r="B210" s="61" t="s">
        <v>730</v>
      </c>
      <c r="C210" s="57">
        <v>28.1</v>
      </c>
      <c r="D210" s="57">
        <v>26.6</v>
      </c>
      <c r="E210" s="57">
        <v>27.2</v>
      </c>
      <c r="F210" s="57">
        <v>27.2</v>
      </c>
      <c r="G210" s="57">
        <v>27.7</v>
      </c>
      <c r="H210" s="57">
        <v>29.1</v>
      </c>
      <c r="I210" s="57">
        <v>28.6</v>
      </c>
      <c r="J210" s="57">
        <v>26.8</v>
      </c>
      <c r="K210" s="57">
        <v>27.1</v>
      </c>
      <c r="L210" s="57">
        <v>24.9</v>
      </c>
      <c r="M210" s="57">
        <v>23.8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spans="1:78" ht="19" thickBot="1">
      <c r="A211" s="3"/>
      <c r="B211" s="50" t="s">
        <v>76</v>
      </c>
      <c r="C211" s="57">
        <v>142.19999999999999</v>
      </c>
      <c r="D211" s="57">
        <v>136.4</v>
      </c>
      <c r="E211" s="57">
        <v>133.6</v>
      </c>
      <c r="F211" s="57">
        <v>134.6</v>
      </c>
      <c r="G211" s="57">
        <v>139.9</v>
      </c>
      <c r="H211" s="57">
        <v>135.5</v>
      </c>
      <c r="I211" s="57">
        <v>131.9</v>
      </c>
      <c r="J211" s="57">
        <v>115.6</v>
      </c>
      <c r="K211" s="57">
        <v>122.2</v>
      </c>
      <c r="L211" s="57">
        <v>122.6</v>
      </c>
      <c r="M211" s="57">
        <v>112.5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spans="1:78" ht="19" thickBot="1">
      <c r="A212" s="3"/>
      <c r="B212" s="3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spans="1:78">
      <c r="A213" s="3" t="s">
        <v>455</v>
      </c>
      <c r="B213" s="54" t="s">
        <v>499</v>
      </c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spans="1:78" ht="19" thickBot="1">
      <c r="A214" s="3"/>
      <c r="B214" s="7" t="s">
        <v>465</v>
      </c>
      <c r="C214" s="92">
        <v>2014</v>
      </c>
      <c r="D214" s="92">
        <v>2015</v>
      </c>
      <c r="E214" s="92">
        <v>2016</v>
      </c>
      <c r="F214" s="92">
        <v>2017</v>
      </c>
      <c r="G214" s="92">
        <v>2018</v>
      </c>
      <c r="H214" s="92">
        <v>2019</v>
      </c>
      <c r="I214" s="92">
        <v>2020</v>
      </c>
      <c r="J214" s="92">
        <v>2021</v>
      </c>
      <c r="K214" s="92">
        <v>2022</v>
      </c>
      <c r="L214" s="92">
        <v>2023</v>
      </c>
      <c r="M214" s="92">
        <v>2024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spans="1:78">
      <c r="A215" s="3"/>
      <c r="B215" s="56" t="s">
        <v>456</v>
      </c>
      <c r="C215" s="60">
        <v>0.34571629945439708</v>
      </c>
      <c r="D215" s="60">
        <v>0.299947405</v>
      </c>
      <c r="E215" s="60">
        <v>0.27711283345466142</v>
      </c>
      <c r="F215" s="60">
        <v>0.19685279422482699</v>
      </c>
      <c r="G215" s="60">
        <v>0.47917136429457707</v>
      </c>
      <c r="H215" s="60">
        <v>0.1024678149608069</v>
      </c>
      <c r="I215" s="60">
        <v>9.496619637306801E-2</v>
      </c>
      <c r="J215" s="60">
        <v>6.9750000000000006E-2</v>
      </c>
      <c r="K215" s="60">
        <v>7.6586244054860517E-2</v>
      </c>
      <c r="L215" s="60">
        <v>0.06</v>
      </c>
      <c r="M215" s="3">
        <v>0.06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spans="1:78">
      <c r="A216" s="3"/>
      <c r="B216" s="58" t="s">
        <v>457</v>
      </c>
      <c r="C216" s="60">
        <v>0.56142189564516709</v>
      </c>
      <c r="D216" s="60">
        <v>0.62001886072564161</v>
      </c>
      <c r="E216" s="60">
        <v>0.65370377901003895</v>
      </c>
      <c r="F216" s="60">
        <v>0.77999188352494175</v>
      </c>
      <c r="G216" s="60">
        <v>0.68583065065796056</v>
      </c>
      <c r="H216" s="60">
        <v>0.52118818300561498</v>
      </c>
      <c r="I216" s="60">
        <v>0.51848415334458031</v>
      </c>
      <c r="J216" s="60">
        <v>0.78423256574537037</v>
      </c>
      <c r="K216" s="60">
        <v>0.54564688207364997</v>
      </c>
      <c r="L216" s="60">
        <v>0.45200000000000001</v>
      </c>
      <c r="M216" s="3">
        <v>0.51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spans="1:78" ht="19" thickBot="1">
      <c r="A217" s="3"/>
      <c r="B217" s="59" t="s">
        <v>76</v>
      </c>
      <c r="C217" s="60">
        <v>0.90713819509956395</v>
      </c>
      <c r="D217" s="60">
        <v>0.919966265725642</v>
      </c>
      <c r="E217" s="60">
        <v>0.93081661246470004</v>
      </c>
      <c r="F217" s="60">
        <v>0.97684467774976902</v>
      </c>
      <c r="G217" s="60">
        <v>1.16500201495254</v>
      </c>
      <c r="H217" s="60">
        <v>0.62365599796642202</v>
      </c>
      <c r="I217" s="60">
        <v>0.613450349717648</v>
      </c>
      <c r="J217" s="60">
        <v>0.85398256574537001</v>
      </c>
      <c r="K217" s="60">
        <v>0.622233126128511</v>
      </c>
      <c r="L217" s="60">
        <v>0.51200000000000001</v>
      </c>
      <c r="M217" s="3">
        <f>M215+M216</f>
        <v>0.57000000000000006</v>
      </c>
      <c r="N217" s="96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spans="1:78" ht="19" thickBot="1">
      <c r="A218" s="3"/>
      <c r="B218" s="3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3"/>
      <c r="N218" s="96">
        <v>2024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spans="1:78">
      <c r="A219" s="53" t="s">
        <v>469</v>
      </c>
      <c r="B219" s="54" t="s">
        <v>500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57">
        <v>6.2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spans="1:78" ht="19" thickBot="1">
      <c r="A220" s="3"/>
      <c r="B220" s="7" t="s">
        <v>429</v>
      </c>
      <c r="C220" s="92">
        <v>2013</v>
      </c>
      <c r="D220" s="92">
        <v>2014</v>
      </c>
      <c r="E220" s="92">
        <v>2015</v>
      </c>
      <c r="F220" s="92">
        <v>2016</v>
      </c>
      <c r="G220" s="92">
        <v>2017</v>
      </c>
      <c r="H220" s="92">
        <v>2018</v>
      </c>
      <c r="I220" s="92">
        <v>2019</v>
      </c>
      <c r="J220" s="92">
        <v>2020</v>
      </c>
      <c r="K220" s="92">
        <v>2021</v>
      </c>
      <c r="L220" s="92">
        <v>2022</v>
      </c>
      <c r="M220" s="92">
        <v>2023</v>
      </c>
      <c r="N220" s="57">
        <v>0.9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spans="1:78">
      <c r="A221" s="3"/>
      <c r="B221" s="56" t="s">
        <v>476</v>
      </c>
      <c r="C221" s="57">
        <v>3.9</v>
      </c>
      <c r="D221" s="57">
        <v>3.9</v>
      </c>
      <c r="E221" s="57">
        <v>3.7</v>
      </c>
      <c r="F221" s="57">
        <v>3.7</v>
      </c>
      <c r="G221" s="57">
        <v>3.6</v>
      </c>
      <c r="H221" s="57">
        <v>3.6</v>
      </c>
      <c r="I221" s="57">
        <v>3.6</v>
      </c>
      <c r="J221" s="57">
        <v>2.4</v>
      </c>
      <c r="K221" s="57">
        <v>2.5</v>
      </c>
      <c r="L221" s="57">
        <v>2.7</v>
      </c>
      <c r="M221" s="57">
        <v>2.7</v>
      </c>
      <c r="N221" s="57">
        <v>0.5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spans="1:78">
      <c r="A222" s="3"/>
      <c r="B222" s="58" t="s">
        <v>477</v>
      </c>
      <c r="C222" s="57">
        <v>26.1</v>
      </c>
      <c r="D222" s="57">
        <v>25.4</v>
      </c>
      <c r="E222" s="57">
        <v>24.9</v>
      </c>
      <c r="F222" s="57">
        <v>24.4</v>
      </c>
      <c r="G222" s="57">
        <v>23.9</v>
      </c>
      <c r="H222" s="57">
        <v>23.1</v>
      </c>
      <c r="I222" s="57">
        <v>22.6</v>
      </c>
      <c r="J222" s="57">
        <v>17.899999999999999</v>
      </c>
      <c r="K222" s="57">
        <v>19.5</v>
      </c>
      <c r="L222" s="57">
        <v>20.3</v>
      </c>
      <c r="M222" s="57">
        <v>20.100000000000001</v>
      </c>
      <c r="N222" s="57">
        <v>0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spans="1:78" ht="19" thickBot="1">
      <c r="A223" s="3"/>
      <c r="B223" s="50" t="s">
        <v>478</v>
      </c>
      <c r="C223" s="57">
        <v>0.4</v>
      </c>
      <c r="D223" s="57">
        <v>0.3</v>
      </c>
      <c r="E223" s="57">
        <v>0.2</v>
      </c>
      <c r="F223" s="57">
        <v>0.2</v>
      </c>
      <c r="G223" s="57">
        <v>0.2</v>
      </c>
      <c r="H223" s="57">
        <v>0.2</v>
      </c>
      <c r="I223" s="57">
        <v>0.2</v>
      </c>
      <c r="J223" s="57">
        <v>0.2</v>
      </c>
      <c r="K223" s="57">
        <v>0.2</v>
      </c>
      <c r="L223" s="57">
        <v>0.2</v>
      </c>
      <c r="M223" s="57">
        <v>0.2</v>
      </c>
      <c r="N223" s="57">
        <v>0.5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spans="1:78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57">
        <v>9.1999999999999993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spans="1:78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57">
        <v>11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spans="1:78">
      <c r="A226" s="3"/>
      <c r="B226" s="64" t="s">
        <v>501</v>
      </c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57">
        <v>0.2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spans="1:78" ht="19" thickBot="1">
      <c r="A227" s="3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57">
        <v>0.2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</row>
    <row r="228" spans="1:78">
      <c r="A228" s="53" t="s">
        <v>502</v>
      </c>
      <c r="B228" s="94" t="s">
        <v>503</v>
      </c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57">
        <v>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</row>
    <row r="229" spans="1:78" ht="19" thickBot="1">
      <c r="A229" s="3"/>
      <c r="B229" s="97" t="s">
        <v>504</v>
      </c>
      <c r="C229" s="96">
        <v>2013</v>
      </c>
      <c r="D229" s="96">
        <v>2014</v>
      </c>
      <c r="E229" s="96">
        <v>2015</v>
      </c>
      <c r="F229" s="96">
        <v>2016</v>
      </c>
      <c r="G229" s="96">
        <v>2017</v>
      </c>
      <c r="H229" s="96">
        <v>2018</v>
      </c>
      <c r="I229" s="96">
        <v>2019</v>
      </c>
      <c r="J229" s="96">
        <v>2020</v>
      </c>
      <c r="K229" s="96">
        <v>2021</v>
      </c>
      <c r="L229" s="96">
        <v>2022</v>
      </c>
      <c r="M229" s="96">
        <v>2023</v>
      </c>
      <c r="N229" s="57">
        <v>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</row>
    <row r="230" spans="1:78">
      <c r="A230" s="3"/>
      <c r="B230" s="98" t="s">
        <v>505</v>
      </c>
      <c r="C230" s="99">
        <v>15.3</v>
      </c>
      <c r="D230" s="99">
        <v>12.9</v>
      </c>
      <c r="E230" s="99">
        <v>10.199999999999999</v>
      </c>
      <c r="F230" s="99">
        <v>8.8000000000000007</v>
      </c>
      <c r="G230" s="99">
        <v>7.6</v>
      </c>
      <c r="H230" s="99">
        <v>8.9</v>
      </c>
      <c r="I230" s="99">
        <v>12.1</v>
      </c>
      <c r="J230" s="100">
        <v>9.9</v>
      </c>
      <c r="K230" s="99">
        <v>4.4000000000000004</v>
      </c>
      <c r="L230" s="99">
        <v>9.3000000000000007</v>
      </c>
      <c r="M230" s="99">
        <v>8.6</v>
      </c>
      <c r="N230" s="57">
        <v>11.1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</row>
    <row r="231" spans="1:78">
      <c r="A231" s="3"/>
      <c r="B231" s="101" t="s">
        <v>506</v>
      </c>
      <c r="C231" s="99">
        <v>6.4</v>
      </c>
      <c r="D231" s="100">
        <v>6</v>
      </c>
      <c r="E231" s="99">
        <v>4.5999999999999996</v>
      </c>
      <c r="F231" s="99">
        <v>3.6</v>
      </c>
      <c r="G231" s="99">
        <v>3.6</v>
      </c>
      <c r="H231" s="100">
        <v>2.4</v>
      </c>
      <c r="I231" s="99">
        <v>5.9</v>
      </c>
      <c r="J231" s="100">
        <v>1.6</v>
      </c>
      <c r="K231" s="100">
        <v>1.6</v>
      </c>
      <c r="L231" s="100">
        <v>3.6</v>
      </c>
      <c r="M231" s="100">
        <v>1.3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</row>
    <row r="232" spans="1:78">
      <c r="A232" s="3"/>
      <c r="B232" s="101" t="s">
        <v>507</v>
      </c>
      <c r="C232" s="99">
        <v>11.2</v>
      </c>
      <c r="D232" s="100">
        <v>10</v>
      </c>
      <c r="E232" s="99">
        <v>6.6</v>
      </c>
      <c r="F232" s="99">
        <v>5.2</v>
      </c>
      <c r="G232" s="99">
        <v>5.7</v>
      </c>
      <c r="H232" s="100">
        <v>3</v>
      </c>
      <c r="I232" s="99">
        <v>6.9</v>
      </c>
      <c r="J232" s="100">
        <v>2.2000000000000002</v>
      </c>
      <c r="K232" s="100">
        <v>1.2</v>
      </c>
      <c r="L232" s="100">
        <v>3</v>
      </c>
      <c r="M232" s="100">
        <v>0.6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</row>
    <row r="233" spans="1:78">
      <c r="A233" s="3"/>
      <c r="B233" s="101" t="s">
        <v>508</v>
      </c>
      <c r="C233" s="100">
        <v>1.5</v>
      </c>
      <c r="D233" s="100">
        <v>1.3</v>
      </c>
      <c r="E233" s="99">
        <v>1</v>
      </c>
      <c r="F233" s="99">
        <v>1.2</v>
      </c>
      <c r="G233" s="99">
        <v>0.5</v>
      </c>
      <c r="H233" s="100">
        <v>0.5</v>
      </c>
      <c r="I233" s="99">
        <v>0.1</v>
      </c>
      <c r="J233" s="100">
        <v>0</v>
      </c>
      <c r="K233" s="100">
        <v>0</v>
      </c>
      <c r="L233" s="100">
        <v>0</v>
      </c>
      <c r="M233" s="100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</row>
    <row r="234" spans="1:78">
      <c r="A234" s="3"/>
      <c r="B234" s="101" t="s">
        <v>509</v>
      </c>
      <c r="C234" s="100">
        <v>0.2</v>
      </c>
      <c r="D234" s="100">
        <v>0.1</v>
      </c>
      <c r="E234" s="99">
        <v>0.1</v>
      </c>
      <c r="F234" s="99">
        <v>0.1</v>
      </c>
      <c r="G234" s="99">
        <v>0</v>
      </c>
      <c r="H234" s="100">
        <v>0</v>
      </c>
      <c r="I234" s="99">
        <v>0.1</v>
      </c>
      <c r="J234" s="100">
        <v>0.3</v>
      </c>
      <c r="K234" s="100">
        <v>0</v>
      </c>
      <c r="L234" s="100">
        <v>0.1</v>
      </c>
      <c r="M234" s="100">
        <v>0.5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</row>
    <row r="235" spans="1:78" ht="19" thickBot="1">
      <c r="A235" s="3"/>
      <c r="B235" s="101" t="s">
        <v>605</v>
      </c>
      <c r="C235" s="100">
        <v>5.4</v>
      </c>
      <c r="D235" s="100">
        <v>4.4000000000000004</v>
      </c>
      <c r="E235" s="99">
        <v>3.6</v>
      </c>
      <c r="F235" s="99">
        <v>5.6</v>
      </c>
      <c r="G235" s="99">
        <v>3.5</v>
      </c>
      <c r="H235" s="100">
        <v>14.1</v>
      </c>
      <c r="I235" s="99">
        <v>10.1</v>
      </c>
      <c r="J235" s="100">
        <v>17.3</v>
      </c>
      <c r="K235" s="100">
        <v>5.8</v>
      </c>
      <c r="L235" s="100">
        <v>14.1</v>
      </c>
      <c r="M235" s="100">
        <v>14.3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</row>
    <row r="236" spans="1:78">
      <c r="A236" s="3"/>
      <c r="B236" s="102" t="s">
        <v>505</v>
      </c>
      <c r="C236" s="100">
        <v>17.100000000000001</v>
      </c>
      <c r="D236" s="100">
        <v>10</v>
      </c>
      <c r="E236" s="100">
        <v>11.1</v>
      </c>
      <c r="F236" s="100">
        <v>11.4</v>
      </c>
      <c r="G236" s="100">
        <v>8.8000000000000007</v>
      </c>
      <c r="H236" s="100">
        <v>25.8</v>
      </c>
      <c r="I236" s="100">
        <v>18.8</v>
      </c>
      <c r="J236" s="100">
        <v>20.9</v>
      </c>
      <c r="K236" s="100">
        <v>11.8</v>
      </c>
      <c r="L236" s="99">
        <v>20.5</v>
      </c>
      <c r="M236" s="99">
        <v>18.600000000000001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</row>
    <row r="237" spans="1:78">
      <c r="A237" s="3"/>
      <c r="B237" s="101" t="s">
        <v>506</v>
      </c>
      <c r="C237" s="100">
        <v>2</v>
      </c>
      <c r="D237" s="100">
        <v>2.2000000000000002</v>
      </c>
      <c r="E237" s="100">
        <v>0.8</v>
      </c>
      <c r="F237" s="100">
        <v>1</v>
      </c>
      <c r="G237" s="100">
        <v>0.8</v>
      </c>
      <c r="H237" s="100">
        <v>1</v>
      </c>
      <c r="I237" s="100">
        <v>2.4</v>
      </c>
      <c r="J237" s="100">
        <v>1.6</v>
      </c>
      <c r="K237" s="100">
        <v>1</v>
      </c>
      <c r="L237" s="100">
        <v>1.5</v>
      </c>
      <c r="M237" s="100">
        <v>0.4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</row>
    <row r="238" spans="1:78">
      <c r="A238" s="3"/>
      <c r="B238" s="101" t="s">
        <v>507</v>
      </c>
      <c r="C238" s="100">
        <v>6.7</v>
      </c>
      <c r="D238" s="100">
        <v>9</v>
      </c>
      <c r="E238" s="100">
        <v>3</v>
      </c>
      <c r="F238" s="100">
        <v>3.3</v>
      </c>
      <c r="G238" s="100">
        <v>4.7</v>
      </c>
      <c r="H238" s="100">
        <v>2.2999999999999998</v>
      </c>
      <c r="I238" s="100">
        <v>4.8</v>
      </c>
      <c r="J238" s="100">
        <v>1.8</v>
      </c>
      <c r="K238" s="100">
        <v>1.6</v>
      </c>
      <c r="L238" s="100">
        <v>1.3</v>
      </c>
      <c r="M238" s="100">
        <v>0.8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</row>
    <row r="239" spans="1:78">
      <c r="A239" s="3"/>
      <c r="B239" s="101" t="s">
        <v>508</v>
      </c>
      <c r="C239" s="100">
        <v>0</v>
      </c>
      <c r="D239" s="100">
        <v>0</v>
      </c>
      <c r="E239" s="100">
        <v>0</v>
      </c>
      <c r="F239" s="100">
        <v>0</v>
      </c>
      <c r="G239" s="100">
        <v>0</v>
      </c>
      <c r="H239" s="100">
        <v>0</v>
      </c>
      <c r="I239" s="100">
        <v>0</v>
      </c>
      <c r="J239" s="100">
        <v>0</v>
      </c>
      <c r="K239" s="100">
        <v>0</v>
      </c>
      <c r="L239" s="100">
        <v>0</v>
      </c>
      <c r="M239" s="100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</row>
    <row r="240" spans="1:78">
      <c r="A240" s="3"/>
      <c r="B240" s="101" t="s">
        <v>509</v>
      </c>
      <c r="C240" s="100">
        <v>0</v>
      </c>
      <c r="D240" s="100">
        <v>0</v>
      </c>
      <c r="E240" s="100">
        <v>0</v>
      </c>
      <c r="F240" s="100">
        <v>0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0</v>
      </c>
      <c r="M240" s="100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</row>
    <row r="241" spans="1:78" ht="19" thickBot="1">
      <c r="A241" s="3"/>
      <c r="B241" s="103" t="s">
        <v>605</v>
      </c>
      <c r="C241" s="100">
        <v>16.5</v>
      </c>
      <c r="D241" s="100">
        <v>8.6999999999999993</v>
      </c>
      <c r="E241" s="100">
        <v>11.3</v>
      </c>
      <c r="F241" s="100">
        <v>11.2</v>
      </c>
      <c r="G241" s="100">
        <v>8.9</v>
      </c>
      <c r="H241" s="100">
        <v>28.3</v>
      </c>
      <c r="I241" s="100">
        <v>21.6</v>
      </c>
      <c r="J241" s="100">
        <v>22.1</v>
      </c>
      <c r="K241" s="100">
        <v>11.6</v>
      </c>
      <c r="L241" s="100">
        <v>21.4</v>
      </c>
      <c r="M241" s="100">
        <v>18.7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</row>
    <row r="242" spans="1:78">
      <c r="A242" s="3"/>
      <c r="B242" s="10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</row>
    <row r="243" spans="1:78" ht="19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</row>
    <row r="244" spans="1:78">
      <c r="A244" s="3"/>
      <c r="B244" s="3" t="s">
        <v>731</v>
      </c>
      <c r="C244" s="5"/>
      <c r="D244" s="77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</row>
    <row r="245" spans="1:78" ht="19" thickBot="1">
      <c r="A245" s="3"/>
      <c r="B245" s="3"/>
      <c r="C245" s="7" t="s">
        <v>509</v>
      </c>
      <c r="D245" s="80" t="s">
        <v>510</v>
      </c>
      <c r="E245" s="8" t="s">
        <v>506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</row>
    <row r="246" spans="1:78">
      <c r="A246" s="3"/>
      <c r="B246" s="3"/>
      <c r="C246" s="56" t="s">
        <v>451</v>
      </c>
      <c r="D246" s="47" t="s">
        <v>451</v>
      </c>
      <c r="E246" s="49" t="s">
        <v>451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</row>
    <row r="247" spans="1:78" ht="19" thickBot="1">
      <c r="A247" s="3"/>
      <c r="B247" s="3"/>
      <c r="C247" s="50" t="s">
        <v>75</v>
      </c>
      <c r="D247" s="51" t="s">
        <v>75</v>
      </c>
      <c r="E247" s="52" t="s">
        <v>75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</row>
    <row r="248" spans="1:7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</row>
    <row r="249" spans="1:78" ht="19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</row>
    <row r="250" spans="1:78">
      <c r="A250" s="3"/>
      <c r="B250" s="3" t="s">
        <v>734</v>
      </c>
      <c r="C250" s="105"/>
      <c r="D250" s="106"/>
      <c r="E250" s="106"/>
      <c r="F250" s="106"/>
      <c r="G250" s="106"/>
      <c r="H250" s="107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spans="1:78" ht="19" thickBot="1">
      <c r="A251" s="3"/>
      <c r="B251" s="3"/>
      <c r="C251" s="108" t="s">
        <v>471</v>
      </c>
      <c r="D251" s="109" t="s">
        <v>472</v>
      </c>
      <c r="E251" s="109" t="s">
        <v>473</v>
      </c>
      <c r="F251" s="109" t="s">
        <v>484</v>
      </c>
      <c r="G251" s="109" t="s">
        <v>75</v>
      </c>
      <c r="H251" s="110" t="s">
        <v>511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spans="1:78">
      <c r="A252" s="3"/>
      <c r="B252" s="3"/>
      <c r="C252" s="111" t="s">
        <v>512</v>
      </c>
      <c r="D252" s="64" t="s">
        <v>513</v>
      </c>
      <c r="E252" s="64" t="s">
        <v>514</v>
      </c>
      <c r="F252" s="64" t="s">
        <v>515</v>
      </c>
      <c r="G252" s="64" t="s">
        <v>516</v>
      </c>
      <c r="H252" s="112" t="s">
        <v>517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spans="1:78">
      <c r="A253" s="3"/>
      <c r="B253" s="3"/>
      <c r="C253" s="111" t="s">
        <v>518</v>
      </c>
      <c r="D253" s="64" t="s">
        <v>519</v>
      </c>
      <c r="E253" s="64" t="s">
        <v>520</v>
      </c>
      <c r="F253" s="64" t="s">
        <v>521</v>
      </c>
      <c r="G253" s="64" t="s">
        <v>522</v>
      </c>
      <c r="H253" s="112" t="s">
        <v>523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spans="1:78">
      <c r="A254" s="3"/>
      <c r="B254" s="3"/>
      <c r="C254" s="111" t="s">
        <v>524</v>
      </c>
      <c r="D254" s="64" t="s">
        <v>525</v>
      </c>
      <c r="E254" s="64" t="s">
        <v>526</v>
      </c>
      <c r="F254" s="64"/>
      <c r="G254" s="64"/>
      <c r="H254" s="112" t="s">
        <v>527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spans="1:78">
      <c r="A255" s="3"/>
      <c r="B255" s="3"/>
      <c r="C255" s="111" t="s">
        <v>528</v>
      </c>
      <c r="D255" s="64" t="s">
        <v>529</v>
      </c>
      <c r="E255" s="64" t="s">
        <v>530</v>
      </c>
      <c r="F255" s="64"/>
      <c r="G255" s="64"/>
      <c r="H255" s="112" t="s">
        <v>531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spans="1:78">
      <c r="A256" s="3"/>
      <c r="B256" s="3"/>
      <c r="C256" s="111"/>
      <c r="D256" s="64"/>
      <c r="E256" s="64"/>
      <c r="F256" s="64"/>
      <c r="G256" s="64"/>
      <c r="H256" s="11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spans="1:78">
      <c r="A257" s="3"/>
      <c r="B257" s="3"/>
      <c r="C257" s="111" t="s">
        <v>532</v>
      </c>
      <c r="D257" s="64" t="s">
        <v>533</v>
      </c>
      <c r="E257" s="64" t="s">
        <v>534</v>
      </c>
      <c r="F257" s="64"/>
      <c r="G257" s="64" t="s">
        <v>535</v>
      </c>
      <c r="H257" s="112" t="s">
        <v>536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spans="1:78">
      <c r="A258" s="3"/>
      <c r="B258" s="3"/>
      <c r="C258" s="111" t="s">
        <v>537</v>
      </c>
      <c r="D258" s="64" t="s">
        <v>538</v>
      </c>
      <c r="E258" s="64" t="s">
        <v>539</v>
      </c>
      <c r="F258" s="64"/>
      <c r="G258" s="64"/>
      <c r="H258" s="112" t="s">
        <v>540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spans="1:78">
      <c r="A259" s="3"/>
      <c r="B259" s="3"/>
      <c r="C259" s="111" t="s">
        <v>541</v>
      </c>
      <c r="D259" s="64" t="s">
        <v>542</v>
      </c>
      <c r="E259" s="64" t="s">
        <v>543</v>
      </c>
      <c r="F259" s="64"/>
      <c r="G259" s="64"/>
      <c r="H259" s="112" t="s">
        <v>544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spans="1:78">
      <c r="A260" s="3"/>
      <c r="B260" s="3"/>
      <c r="C260" s="111" t="s">
        <v>545</v>
      </c>
      <c r="D260" s="64" t="s">
        <v>546</v>
      </c>
      <c r="E260" s="64" t="s">
        <v>547</v>
      </c>
      <c r="F260" s="64"/>
      <c r="G260" s="64"/>
      <c r="H260" s="112" t="s">
        <v>548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spans="1:78">
      <c r="A261" s="3"/>
      <c r="B261" s="3"/>
      <c r="C261" s="111" t="s">
        <v>549</v>
      </c>
      <c r="D261" s="64" t="s">
        <v>550</v>
      </c>
      <c r="E261" s="64" t="s">
        <v>551</v>
      </c>
      <c r="F261" s="64"/>
      <c r="G261" s="64"/>
      <c r="H261" s="11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spans="1:78" ht="19" thickBot="1">
      <c r="A262" s="3"/>
      <c r="B262" s="3"/>
      <c r="C262" s="113"/>
      <c r="D262" s="114"/>
      <c r="E262" s="114" t="s">
        <v>552</v>
      </c>
      <c r="F262" s="114"/>
      <c r="G262" s="114"/>
      <c r="H262" s="11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spans="1:78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</row>
    <row r="264" spans="1:78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</row>
    <row r="265" spans="1:78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</row>
    <row r="266" spans="1:78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</row>
    <row r="267" spans="1:78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</row>
    <row r="268" spans="1:7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</row>
    <row r="269" spans="1:78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</row>
    <row r="270" spans="1:78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</row>
    <row r="271" spans="1:78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</row>
    <row r="272" spans="1:78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</row>
    <row r="273" spans="1:78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</row>
    <row r="274" spans="1:78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</row>
    <row r="275" spans="1:78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</row>
    <row r="276" spans="1:78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</row>
    <row r="277" spans="1:78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</row>
    <row r="278" spans="1: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</row>
    <row r="279" spans="1:78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</row>
    <row r="280" spans="1:78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</row>
    <row r="281" spans="1:78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</row>
    <row r="282" spans="1:78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</row>
    <row r="283" spans="1:78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</row>
    <row r="284" spans="1:78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</row>
    <row r="285" spans="1:78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</row>
    <row r="286" spans="1:78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</row>
    <row r="287" spans="1:78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</row>
    <row r="288" spans="1:7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</row>
    <row r="289" spans="1:78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</row>
    <row r="290" spans="1:78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</row>
    <row r="291" spans="1:78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</row>
    <row r="292" spans="1:78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</row>
    <row r="293" spans="1:78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</row>
    <row r="294" spans="1:78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</row>
    <row r="295" spans="1:78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</row>
    <row r="296" spans="1:78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</row>
    <row r="297" spans="1:78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</row>
    <row r="298" spans="1:7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spans="1:78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spans="1:78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spans="1:78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spans="1:78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spans="1:78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spans="1:78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spans="1:78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spans="1:78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spans="1:78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spans="1:7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</row>
    <row r="309" spans="1:78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</row>
    <row r="310" spans="1:78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</row>
    <row r="311" spans="1:78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</row>
    <row r="312" spans="1:78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</row>
    <row r="313" spans="1:78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</row>
    <row r="314" spans="1:78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</row>
    <row r="315" spans="1:78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</row>
    <row r="316" spans="1:78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</row>
    <row r="317" spans="1:78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</row>
    <row r="318" spans="1:7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</row>
    <row r="319" spans="1:78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</row>
    <row r="320" spans="1:78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</row>
    <row r="321" spans="1:78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</row>
    <row r="322" spans="1:78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</row>
    <row r="323" spans="1:78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</row>
    <row r="324" spans="1:78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</row>
    <row r="325" spans="1:78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</row>
    <row r="326" spans="1:78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</row>
    <row r="327" spans="1:78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</row>
    <row r="328" spans="1:7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</row>
    <row r="329" spans="1:78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</row>
    <row r="330" spans="1:78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</row>
    <row r="331" spans="1:7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</row>
    <row r="332" spans="1:78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</row>
    <row r="333" spans="1:78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</row>
    <row r="334" spans="1:78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</row>
    <row r="335" spans="1:78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</row>
    <row r="336" spans="1:78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</row>
    <row r="337" spans="1:78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</row>
    <row r="338" spans="1:7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</row>
    <row r="339" spans="1:78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</row>
    <row r="340" spans="1:78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</row>
    <row r="341" spans="1:78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</row>
    <row r="342" spans="1:78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</row>
    <row r="343" spans="1:78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</row>
    <row r="344" spans="1:78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</row>
    <row r="345" spans="1:78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</row>
    <row r="346" spans="1:78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</row>
    <row r="347" spans="1:78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</row>
    <row r="348" spans="1:7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</row>
    <row r="349" spans="1:78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</row>
    <row r="350" spans="1:78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</row>
    <row r="351" spans="1:78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</row>
    <row r="352" spans="1:78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</row>
    <row r="353" spans="1:78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</row>
    <row r="354" spans="1:78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</row>
    <row r="355" spans="1:78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</row>
    <row r="356" spans="1:78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</row>
    <row r="357" spans="1:78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</row>
    <row r="358" spans="1:7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</row>
    <row r="359" spans="1:78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</row>
    <row r="360" spans="1:78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</row>
    <row r="361" spans="1:78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</row>
    <row r="362" spans="1:78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</row>
    <row r="363" spans="1:78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</row>
    <row r="364" spans="1:78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</row>
    <row r="365" spans="1:78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</row>
    <row r="366" spans="1:78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</row>
    <row r="367" spans="1:78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</row>
    <row r="368" spans="1:7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</row>
    <row r="369" spans="1:7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</row>
    <row r="370" spans="1:7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</row>
    <row r="371" spans="1:7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</row>
    <row r="372" spans="1:7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</row>
    <row r="373" spans="1:7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</row>
    <row r="374" spans="1:7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</row>
    <row r="375" spans="1:7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</row>
    <row r="376" spans="1:7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</row>
    <row r="377" spans="1:7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</row>
    <row r="378" spans="1: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</row>
    <row r="379" spans="1:7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</row>
    <row r="380" spans="1:7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</row>
    <row r="381" spans="1:7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</row>
    <row r="382" spans="1:7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</row>
    <row r="383" spans="1:7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</row>
    <row r="384" spans="1:7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</row>
    <row r="385" spans="1:7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</row>
    <row r="386" spans="1:7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</row>
    <row r="387" spans="1:7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</row>
    <row r="388" spans="1:7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</row>
    <row r="389" spans="1:7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</row>
    <row r="390" spans="1:7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</row>
    <row r="391" spans="1:7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</row>
    <row r="392" spans="1:7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</row>
    <row r="393" spans="1:7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</row>
    <row r="394" spans="1:7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</row>
    <row r="395" spans="1:7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</row>
    <row r="396" spans="1:7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</row>
    <row r="397" spans="1:7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</row>
    <row r="398" spans="1:7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</row>
    <row r="399" spans="1:7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</row>
    <row r="400" spans="1:7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</row>
    <row r="401" spans="1:7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</row>
    <row r="402" spans="1:7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</row>
    <row r="403" spans="1:7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</row>
    <row r="404" spans="1:7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</row>
    <row r="405" spans="1:7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</row>
    <row r="406" spans="1:7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</row>
    <row r="407" spans="1:7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</row>
    <row r="408" spans="1:7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</row>
    <row r="409" spans="1:7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</row>
    <row r="410" spans="1:7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</row>
    <row r="411" spans="1:7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</row>
    <row r="412" spans="1:7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</row>
    <row r="413" spans="1:7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</row>
    <row r="414" spans="1:7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</row>
    <row r="415" spans="1:7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</row>
    <row r="416" spans="1:7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</row>
    <row r="417" spans="1:7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</row>
    <row r="418" spans="1:7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</row>
    <row r="419" spans="1:7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</row>
    <row r="420" spans="1:7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</row>
    <row r="421" spans="1:7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</row>
    <row r="422" spans="1:7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</row>
    <row r="423" spans="1:7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</row>
    <row r="424" spans="1:7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</row>
    <row r="425" spans="1:7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</row>
    <row r="426" spans="1:7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</row>
    <row r="427" spans="1:7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</row>
    <row r="428" spans="1:7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</row>
    <row r="429" spans="1:7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</row>
    <row r="430" spans="1:7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</row>
    <row r="431" spans="1:7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</row>
    <row r="432" spans="1:7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</row>
    <row r="433" spans="1:7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</row>
    <row r="434" spans="1:7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</row>
    <row r="435" spans="1:7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</row>
    <row r="436" spans="1:7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</row>
    <row r="437" spans="1:7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</row>
    <row r="438" spans="1:7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</row>
    <row r="439" spans="1:7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</row>
    <row r="440" spans="1:7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</row>
    <row r="441" spans="1:7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</row>
    <row r="442" spans="1:7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</row>
    <row r="443" spans="1:7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</row>
    <row r="444" spans="1:7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</row>
    <row r="445" spans="1:7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</row>
    <row r="446" spans="1:7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</row>
    <row r="447" spans="1:7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</row>
    <row r="448" spans="1:7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</row>
    <row r="449" spans="1:7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</row>
    <row r="450" spans="1:7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</row>
    <row r="451" spans="1:7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</row>
    <row r="452" spans="1:7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</row>
    <row r="453" spans="1:7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</row>
    <row r="454" spans="1:7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</row>
    <row r="455" spans="1:7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</row>
    <row r="456" spans="1:7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</row>
    <row r="457" spans="1:7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</row>
    <row r="458" spans="1:7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</row>
    <row r="459" spans="1:7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</row>
    <row r="460" spans="1:7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</row>
    <row r="461" spans="1:7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</row>
    <row r="462" spans="1:7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</row>
    <row r="463" spans="1:7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</row>
    <row r="464" spans="1:7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</row>
    <row r="465" spans="1:7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</row>
    <row r="466" spans="1:7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</row>
    <row r="467" spans="1:7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</row>
    <row r="468" spans="1:7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</row>
    <row r="469" spans="1:7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</row>
    <row r="470" spans="1:7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</row>
    <row r="471" spans="1:7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</row>
    <row r="472" spans="1:7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</row>
    <row r="473" spans="1:7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</row>
    <row r="474" spans="1:7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</row>
    <row r="475" spans="1:7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</row>
    <row r="476" spans="1:7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</row>
    <row r="477" spans="1:7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</row>
    <row r="478" spans="1: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</row>
    <row r="479" spans="1:7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</row>
    <row r="480" spans="1:7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</row>
    <row r="481" spans="1:7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</row>
    <row r="482" spans="1:7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</row>
    <row r="483" spans="1:7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</row>
    <row r="484" spans="1:7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</row>
    <row r="485" spans="1:7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</row>
    <row r="486" spans="1:7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</row>
    <row r="487" spans="1:7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</row>
    <row r="488" spans="1:7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</row>
    <row r="489" spans="1:7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</row>
    <row r="490" spans="1:7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</row>
    <row r="491" spans="1:7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</row>
    <row r="492" spans="1:7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</row>
    <row r="493" spans="1:7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</row>
    <row r="494" spans="1:7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</row>
    <row r="495" spans="1:7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</row>
    <row r="496" spans="1:7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</sheetData>
  <hyperlinks>
    <hyperlink ref="A228" r:id="rId1" xr:uid="{2F87AB17-44C2-B74F-A952-771AB49FE314}"/>
    <hyperlink ref="A9" r:id="rId2" display="DUKES GHG Emissions Tables, Table 1" xr:uid="{65739466-68D4-894A-BE85-18D199312E06}"/>
    <hyperlink ref="A41" r:id="rId3" display="DUKES GHG Emissions" xr:uid="{15BF5935-F0B7-CA44-B5CE-FD72B7CFC175}"/>
    <hyperlink ref="A56" r:id="rId4" display="DUKES GHG Emissions" xr:uid="{992F0140-D215-9449-8F4E-36E7C5D5662E}"/>
    <hyperlink ref="A73" r:id="rId5" xr:uid="{0E64EC95-6465-0544-A5E4-B49EA4180E27}"/>
    <hyperlink ref="A85" r:id="rId6" xr:uid="{F1F57386-7493-B448-9890-FBD0E9D6819B}"/>
    <hyperlink ref="A103" r:id="rId7" xr:uid="{65300533-E0A5-CD40-9307-6A5D7DDA27F4}"/>
    <hyperlink ref="A114" r:id="rId8" xr:uid="{5214561A-2D50-554E-989E-DA7B21220F2B}"/>
    <hyperlink ref="A130" r:id="rId9" xr:uid="{7F54E7B6-EE06-7D48-8A92-194A02B14F33}"/>
    <hyperlink ref="A176" r:id="rId10" xr:uid="{78C4D077-B47E-1E4C-B6B2-75CE4C834A19}"/>
    <hyperlink ref="A193" r:id="rId11" xr:uid="{9D056734-23A0-0245-8EC0-C55E04F5F8FF}"/>
    <hyperlink ref="A202" r:id="rId12" xr:uid="{349DC06F-8C6A-FF4E-8ADA-468A662F19C4}"/>
    <hyperlink ref="A219" r:id="rId13" xr:uid="{F28960B5-DFE1-D441-9766-118A73DDC023}"/>
    <hyperlink ref="A154" r:id="rId14" xr:uid="{D450765D-BDAB-FE48-98E7-C1D7FAC68D89}"/>
    <hyperlink ref="A164" r:id="rId15" xr:uid="{8AC1DEC6-51EA-D642-842D-22B6CF8AE532}"/>
    <hyperlink ref="A139" r:id="rId16" xr:uid="{7037F62B-7CC4-FF4D-AED7-8061E3023CE0}"/>
    <hyperlink ref="A30" r:id="rId17" xr:uid="{F715AD6D-9229-0A40-ACEC-12730AA7B00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CF1C-D6B9-B64C-943A-5A47CDE9E848}">
  <dimension ref="A1:AZ496"/>
  <sheetViews>
    <sheetView topLeftCell="A107" zoomScale="80" zoomScaleNormal="80" workbookViewId="0">
      <pane xSplit="2" topLeftCell="C1" activePane="topRight" state="frozen"/>
      <selection pane="topRight" activeCell="N141" sqref="A1:XFD1048576"/>
    </sheetView>
  </sheetViews>
  <sheetFormatPr baseColWidth="10" defaultColWidth="11" defaultRowHeight="18"/>
  <cols>
    <col min="1" max="1" width="18.83203125" style="4" customWidth="1"/>
    <col min="2" max="2" width="35" style="4" bestFit="1" customWidth="1"/>
    <col min="3" max="13" width="11.83203125" style="4" bestFit="1" customWidth="1"/>
    <col min="14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 t="s">
        <v>553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3" t="s">
        <v>554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9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53" t="s">
        <v>555</v>
      </c>
      <c r="B8" s="54" t="s">
        <v>556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9" thickBot="1">
      <c r="A9" s="3"/>
      <c r="B9" s="7" t="s">
        <v>557</v>
      </c>
      <c r="C9" s="55">
        <v>2014</v>
      </c>
      <c r="D9" s="55">
        <v>2015</v>
      </c>
      <c r="E9" s="55">
        <v>2016</v>
      </c>
      <c r="F9" s="55">
        <v>2017</v>
      </c>
      <c r="G9" s="55">
        <v>2018</v>
      </c>
      <c r="H9" s="55">
        <v>2019</v>
      </c>
      <c r="I9" s="55">
        <v>2020</v>
      </c>
      <c r="J9" s="55">
        <v>2021</v>
      </c>
      <c r="K9" s="55">
        <v>2022</v>
      </c>
      <c r="L9" s="55">
        <v>2023</v>
      </c>
      <c r="M9" s="55">
        <v>2024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56" t="s">
        <v>558</v>
      </c>
      <c r="C10" s="57">
        <v>246.9</v>
      </c>
      <c r="D10" s="57">
        <v>250.3</v>
      </c>
      <c r="E10" s="57">
        <v>254.8</v>
      </c>
      <c r="F10" s="57">
        <v>257.89999999999998</v>
      </c>
      <c r="G10" s="57">
        <v>259.10000000000002</v>
      </c>
      <c r="H10" s="57">
        <v>262.89999999999998</v>
      </c>
      <c r="I10" s="57">
        <v>197.3</v>
      </c>
      <c r="J10" s="57">
        <v>221.4</v>
      </c>
      <c r="K10" s="57">
        <v>244</v>
      </c>
      <c r="L10" s="57">
        <v>251.3</v>
      </c>
      <c r="M10" s="57">
        <v>256.10000000000002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58" t="s">
        <v>559</v>
      </c>
      <c r="C11" s="57">
        <v>45.8</v>
      </c>
      <c r="D11" s="57">
        <v>47.8</v>
      </c>
      <c r="E11" s="57">
        <v>50.8</v>
      </c>
      <c r="F11" s="57">
        <v>52.2</v>
      </c>
      <c r="G11" s="57">
        <v>52.8</v>
      </c>
      <c r="H11" s="57">
        <v>53.5</v>
      </c>
      <c r="I11" s="57">
        <v>48.6</v>
      </c>
      <c r="J11" s="57">
        <v>54.4</v>
      </c>
      <c r="K11" s="57">
        <v>57.5</v>
      </c>
      <c r="L11" s="57">
        <v>57.8</v>
      </c>
      <c r="M11" s="57">
        <v>58.5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58" t="s">
        <v>560</v>
      </c>
      <c r="C12" s="57">
        <v>16.2</v>
      </c>
      <c r="D12" s="57">
        <v>16.8</v>
      </c>
      <c r="E12" s="57">
        <v>16.899999999999999</v>
      </c>
      <c r="F12" s="57">
        <v>17.100000000000001</v>
      </c>
      <c r="G12" s="57">
        <v>17.2</v>
      </c>
      <c r="H12" s="57">
        <v>17.2</v>
      </c>
      <c r="I12" s="57">
        <v>16.2</v>
      </c>
      <c r="J12" s="57">
        <v>17.5</v>
      </c>
      <c r="K12" s="57">
        <v>17.399999999999999</v>
      </c>
      <c r="L12" s="57">
        <v>16.899999999999999</v>
      </c>
      <c r="M12" s="57">
        <v>16.600000000000001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58" t="s">
        <v>75</v>
      </c>
      <c r="C13" s="57">
        <v>5.6</v>
      </c>
      <c r="D13" s="57">
        <v>5.5</v>
      </c>
      <c r="E13" s="57">
        <v>5.4</v>
      </c>
      <c r="F13" s="57">
        <v>5.3</v>
      </c>
      <c r="G13" s="57">
        <v>5.0999999999999996</v>
      </c>
      <c r="H13" s="57">
        <v>5</v>
      </c>
      <c r="I13" s="57">
        <v>3.8</v>
      </c>
      <c r="J13" s="57">
        <v>4.3</v>
      </c>
      <c r="K13" s="57">
        <v>4.8</v>
      </c>
      <c r="L13" s="57">
        <v>4.8</v>
      </c>
      <c r="M13" s="57">
        <v>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9" thickBot="1">
      <c r="A14" s="3"/>
      <c r="B14" s="59" t="s">
        <v>76</v>
      </c>
      <c r="C14" s="57">
        <v>314.5</v>
      </c>
      <c r="D14" s="57">
        <v>320.39999999999998</v>
      </c>
      <c r="E14" s="57">
        <v>327.9</v>
      </c>
      <c r="F14" s="57">
        <v>332.5</v>
      </c>
      <c r="G14" s="57">
        <v>334.2</v>
      </c>
      <c r="H14" s="57">
        <v>338.6</v>
      </c>
      <c r="I14" s="57">
        <v>265.89999999999998</v>
      </c>
      <c r="J14" s="57">
        <v>297.60000000000002</v>
      </c>
      <c r="K14" s="57">
        <v>323.7</v>
      </c>
      <c r="L14" s="57">
        <v>330.8</v>
      </c>
      <c r="M14" s="57">
        <v>336.2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3" t="s">
        <v>561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9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53" t="s">
        <v>562</v>
      </c>
      <c r="B19" s="54" t="s">
        <v>563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9" thickBot="1">
      <c r="A20" s="3"/>
      <c r="B20" s="7" t="s">
        <v>564</v>
      </c>
      <c r="C20" s="55">
        <v>2014</v>
      </c>
      <c r="D20" s="55">
        <v>2015</v>
      </c>
      <c r="E20" s="55">
        <v>2016</v>
      </c>
      <c r="F20" s="55">
        <v>2017</v>
      </c>
      <c r="G20" s="55">
        <v>2018</v>
      </c>
      <c r="H20" s="55">
        <v>2019</v>
      </c>
      <c r="I20" s="55">
        <v>2020</v>
      </c>
      <c r="J20" s="55">
        <v>2021</v>
      </c>
      <c r="K20" s="55">
        <v>2022</v>
      </c>
      <c r="L20" s="55">
        <v>2023</v>
      </c>
      <c r="M20" s="55">
        <v>2024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56" t="s">
        <v>558</v>
      </c>
      <c r="C21" s="60">
        <v>30.51</v>
      </c>
      <c r="D21" s="60">
        <v>31.17</v>
      </c>
      <c r="E21" s="60">
        <v>31.79</v>
      </c>
      <c r="F21" s="60">
        <v>32.159999999999997</v>
      </c>
      <c r="G21" s="60">
        <v>32.49</v>
      </c>
      <c r="H21" s="60">
        <v>32.880000000000003</v>
      </c>
      <c r="I21" s="60">
        <v>32.700000000000003</v>
      </c>
      <c r="J21" s="60">
        <v>32.89</v>
      </c>
      <c r="K21" s="60">
        <v>33.19</v>
      </c>
      <c r="L21" s="60">
        <v>33.58</v>
      </c>
      <c r="M21" s="3">
        <v>33.97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3"/>
      <c r="B22" s="58" t="s">
        <v>565</v>
      </c>
      <c r="C22" s="60">
        <v>1.24</v>
      </c>
      <c r="D22" s="60">
        <v>1.25</v>
      </c>
      <c r="E22" s="60">
        <v>1.27</v>
      </c>
      <c r="F22" s="60">
        <v>1.26</v>
      </c>
      <c r="G22" s="60">
        <v>1.27</v>
      </c>
      <c r="H22" s="60">
        <v>1.27</v>
      </c>
      <c r="I22" s="60">
        <v>1.3</v>
      </c>
      <c r="J22" s="60">
        <v>1.34</v>
      </c>
      <c r="K22" s="60">
        <v>1.36</v>
      </c>
      <c r="L22" s="60">
        <v>1.35</v>
      </c>
      <c r="M22" s="3">
        <v>1.36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58" t="s">
        <v>566</v>
      </c>
      <c r="C23" s="60">
        <v>3.57</v>
      </c>
      <c r="D23" s="60">
        <v>3.74</v>
      </c>
      <c r="E23" s="60">
        <v>3.89</v>
      </c>
      <c r="F23" s="60">
        <v>4.01</v>
      </c>
      <c r="G23" s="60">
        <v>4.13</v>
      </c>
      <c r="H23" s="60">
        <v>4.25</v>
      </c>
      <c r="I23" s="60">
        <v>4.3499999999999996</v>
      </c>
      <c r="J23" s="60">
        <v>4.54</v>
      </c>
      <c r="K23" s="60">
        <v>4.62</v>
      </c>
      <c r="L23" s="60">
        <v>4.71</v>
      </c>
      <c r="M23" s="3">
        <v>4.8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3"/>
      <c r="B24" s="58" t="s">
        <v>560</v>
      </c>
      <c r="C24" s="60">
        <v>0.5</v>
      </c>
      <c r="D24" s="60">
        <v>0.51</v>
      </c>
      <c r="E24" s="60">
        <v>0.52</v>
      </c>
      <c r="F24" s="60">
        <v>0.52</v>
      </c>
      <c r="G24" s="60">
        <v>0.52</v>
      </c>
      <c r="H24" s="60">
        <v>0.53</v>
      </c>
      <c r="I24" s="60">
        <v>0.51</v>
      </c>
      <c r="J24" s="60">
        <v>0.53</v>
      </c>
      <c r="K24" s="60">
        <v>0.54</v>
      </c>
      <c r="L24" s="60">
        <v>0.53</v>
      </c>
      <c r="M24" s="3">
        <v>0.53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3"/>
      <c r="B25" s="58" t="s">
        <v>567</v>
      </c>
      <c r="C25" s="60">
        <v>0.17</v>
      </c>
      <c r="D25" s="60">
        <v>0.17</v>
      </c>
      <c r="E25" s="60">
        <v>0.17</v>
      </c>
      <c r="F25" s="60">
        <v>0.16</v>
      </c>
      <c r="G25" s="60">
        <v>0.16</v>
      </c>
      <c r="H25" s="60">
        <v>0.16</v>
      </c>
      <c r="I25" s="60">
        <v>0.14000000000000001</v>
      </c>
      <c r="J25" s="60">
        <v>0.15</v>
      </c>
      <c r="K25" s="60">
        <v>0.14000000000000001</v>
      </c>
      <c r="L25" s="60">
        <v>0.14000000000000001</v>
      </c>
      <c r="M25" s="3">
        <v>0.14000000000000001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58" t="s">
        <v>485</v>
      </c>
      <c r="C26" s="60">
        <v>0.73</v>
      </c>
      <c r="D26" s="60">
        <v>0.74</v>
      </c>
      <c r="E26" s="60">
        <v>0.75</v>
      </c>
      <c r="F26" s="60">
        <v>0.78</v>
      </c>
      <c r="G26" s="60">
        <v>0.79</v>
      </c>
      <c r="H26" s="60">
        <v>0.8</v>
      </c>
      <c r="I26" s="60">
        <v>0.81</v>
      </c>
      <c r="J26" s="60">
        <v>0.83</v>
      </c>
      <c r="K26" s="60">
        <v>0.84</v>
      </c>
      <c r="L26" s="60">
        <v>0.85</v>
      </c>
      <c r="M26" s="3">
        <v>0.87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3"/>
      <c r="B27" s="61" t="s">
        <v>730</v>
      </c>
      <c r="C27" s="60">
        <v>2.14</v>
      </c>
      <c r="D27" s="60">
        <v>2.16</v>
      </c>
      <c r="E27" s="60">
        <v>2.19</v>
      </c>
      <c r="F27" s="60">
        <v>2.2000000000000002</v>
      </c>
      <c r="G27" s="60">
        <v>2.2200000000000002</v>
      </c>
      <c r="H27" s="60">
        <v>2.23</v>
      </c>
      <c r="I27" s="60">
        <v>2.25</v>
      </c>
      <c r="J27" s="60">
        <v>2.3199999999999998</v>
      </c>
      <c r="K27" s="60">
        <v>2.35</v>
      </c>
      <c r="L27" s="60">
        <v>2.35</v>
      </c>
      <c r="M27" s="3">
        <v>2.37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9" thickBot="1">
      <c r="A28" s="3"/>
      <c r="B28" s="50" t="s">
        <v>76</v>
      </c>
      <c r="C28" s="60">
        <v>36.71</v>
      </c>
      <c r="D28" s="60">
        <v>37.57</v>
      </c>
      <c r="E28" s="60">
        <v>38.39</v>
      </c>
      <c r="F28" s="60">
        <v>38.89</v>
      </c>
      <c r="G28" s="60">
        <v>39.36</v>
      </c>
      <c r="H28" s="60">
        <v>39.89</v>
      </c>
      <c r="I28" s="60">
        <v>39.799999999999997</v>
      </c>
      <c r="J28" s="60">
        <v>40.270000000000003</v>
      </c>
      <c r="K28" s="60">
        <v>40.700000000000003</v>
      </c>
      <c r="L28" s="60">
        <v>41.18</v>
      </c>
      <c r="M28" s="3">
        <v>41.66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3" t="s">
        <v>568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9" thickBot="1">
      <c r="A32" s="3"/>
      <c r="B32" s="3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>
      <c r="A33" s="3"/>
      <c r="B33" s="54" t="s">
        <v>569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9" thickBot="1">
      <c r="A34" s="3" t="s">
        <v>570</v>
      </c>
      <c r="B34" s="62" t="s">
        <v>564</v>
      </c>
      <c r="C34" s="55">
        <v>2014</v>
      </c>
      <c r="D34" s="55">
        <v>2015</v>
      </c>
      <c r="E34" s="55">
        <v>2016</v>
      </c>
      <c r="F34" s="55">
        <v>2017</v>
      </c>
      <c r="G34" s="55">
        <v>2018</v>
      </c>
      <c r="H34" s="55">
        <v>2019</v>
      </c>
      <c r="I34" s="55">
        <v>2020</v>
      </c>
      <c r="J34" s="55">
        <v>2021</v>
      </c>
      <c r="K34" s="55">
        <v>2022</v>
      </c>
      <c r="L34" s="55">
        <v>2023</v>
      </c>
      <c r="M34" s="55">
        <v>2024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56" t="s">
        <v>68</v>
      </c>
      <c r="C35" s="60">
        <v>19.05</v>
      </c>
      <c r="D35" s="60">
        <v>18.93</v>
      </c>
      <c r="E35" s="60">
        <v>18.82</v>
      </c>
      <c r="F35" s="60">
        <v>18.760000000000002</v>
      </c>
      <c r="G35" s="60">
        <v>18.91</v>
      </c>
      <c r="H35" s="60">
        <v>19.239999999999998</v>
      </c>
      <c r="I35" s="60">
        <v>19.100000000000001</v>
      </c>
      <c r="J35" s="60">
        <v>19.079999999999998</v>
      </c>
      <c r="K35" s="60">
        <v>19.100000000000001</v>
      </c>
      <c r="L35" s="60">
        <v>19.149999999999999</v>
      </c>
      <c r="M35" s="3">
        <v>19.04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58" t="s">
        <v>109</v>
      </c>
      <c r="C36" s="60">
        <v>11.21</v>
      </c>
      <c r="D36" s="60">
        <v>11.93</v>
      </c>
      <c r="E36" s="60">
        <v>12.57</v>
      </c>
      <c r="F36" s="60">
        <v>12.9</v>
      </c>
      <c r="G36" s="60">
        <v>12.95</v>
      </c>
      <c r="H36" s="60">
        <v>12.85</v>
      </c>
      <c r="I36" s="60">
        <v>12.5</v>
      </c>
      <c r="J36" s="60">
        <v>12.15</v>
      </c>
      <c r="K36" s="60">
        <v>11.75</v>
      </c>
      <c r="L36" s="60">
        <v>11.23</v>
      </c>
      <c r="M36" s="3">
        <v>10.68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58" t="s">
        <v>735</v>
      </c>
      <c r="C37" s="60">
        <v>0.19</v>
      </c>
      <c r="D37" s="60">
        <v>0.25</v>
      </c>
      <c r="E37" s="60">
        <v>0.32</v>
      </c>
      <c r="F37" s="60">
        <v>0.42</v>
      </c>
      <c r="G37" s="60">
        <v>0.53</v>
      </c>
      <c r="H37" s="60">
        <v>0.67</v>
      </c>
      <c r="I37" s="60">
        <v>0.87</v>
      </c>
      <c r="J37" s="60">
        <v>1.24</v>
      </c>
      <c r="K37" s="60">
        <v>1.68</v>
      </c>
      <c r="L37" s="60">
        <v>2.23</v>
      </c>
      <c r="M37" s="3">
        <v>2.93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58" t="s">
        <v>485</v>
      </c>
      <c r="C38" s="60">
        <v>0.06</v>
      </c>
      <c r="D38" s="60">
        <v>7.0000000000000007E-2</v>
      </c>
      <c r="E38" s="60">
        <v>7.0000000000000007E-2</v>
      </c>
      <c r="F38" s="60">
        <v>0.08</v>
      </c>
      <c r="G38" s="60">
        <v>0.09</v>
      </c>
      <c r="H38" s="60">
        <v>0.13</v>
      </c>
      <c r="I38" s="60">
        <v>0.23</v>
      </c>
      <c r="J38" s="60">
        <v>0.41</v>
      </c>
      <c r="K38" s="60">
        <v>0.67</v>
      </c>
      <c r="L38" s="60">
        <v>0.97</v>
      </c>
      <c r="M38" s="3">
        <v>1.32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9" thickBot="1">
      <c r="A39" s="3"/>
      <c r="B39" s="50" t="s">
        <v>76</v>
      </c>
      <c r="C39" s="60">
        <v>30.51</v>
      </c>
      <c r="D39" s="60">
        <v>31.17</v>
      </c>
      <c r="E39" s="60">
        <v>31.79</v>
      </c>
      <c r="F39" s="60">
        <v>32.159999999999997</v>
      </c>
      <c r="G39" s="60">
        <v>32.49</v>
      </c>
      <c r="H39" s="60">
        <v>32.880000000000003</v>
      </c>
      <c r="I39" s="60">
        <v>32.700000000000003</v>
      </c>
      <c r="J39" s="60">
        <v>32.89</v>
      </c>
      <c r="K39" s="60">
        <v>33.19</v>
      </c>
      <c r="L39" s="60">
        <v>33.58</v>
      </c>
      <c r="M39" s="3">
        <v>33.97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9" thickBot="1">
      <c r="A40" s="3"/>
      <c r="B40" s="3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 t="s">
        <v>571</v>
      </c>
      <c r="B41" s="54" t="s">
        <v>572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9" thickBot="1">
      <c r="A42" s="3"/>
      <c r="B42" s="7" t="s">
        <v>573</v>
      </c>
      <c r="C42" s="55">
        <v>2014</v>
      </c>
      <c r="D42" s="55">
        <v>2015</v>
      </c>
      <c r="E42" s="55">
        <v>2016</v>
      </c>
      <c r="F42" s="55">
        <v>2017</v>
      </c>
      <c r="G42" s="55">
        <v>2018</v>
      </c>
      <c r="H42" s="55">
        <v>2019</v>
      </c>
      <c r="I42" s="55">
        <v>2020</v>
      </c>
      <c r="J42" s="55">
        <v>2021</v>
      </c>
      <c r="K42" s="55">
        <v>2022</v>
      </c>
      <c r="L42" s="55">
        <v>2023</v>
      </c>
      <c r="M42" s="55">
        <v>2024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56" t="s">
        <v>574</v>
      </c>
      <c r="C43" s="57">
        <v>12.363</v>
      </c>
      <c r="D43" s="57">
        <v>20.957999999999998</v>
      </c>
      <c r="E43" s="57">
        <v>29.72</v>
      </c>
      <c r="F43" s="57">
        <v>42.02</v>
      </c>
      <c r="G43" s="57">
        <v>56.31</v>
      </c>
      <c r="H43" s="57">
        <v>90.858000000000004</v>
      </c>
      <c r="I43" s="57">
        <v>193.99199999999999</v>
      </c>
      <c r="J43" s="57">
        <v>379.22</v>
      </c>
      <c r="K43" s="57">
        <v>628.98400000000004</v>
      </c>
      <c r="L43" s="57">
        <v>930.649</v>
      </c>
      <c r="M43" s="57">
        <v>1287.1980000000001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58" t="s">
        <v>575</v>
      </c>
      <c r="C44" s="57">
        <v>184.95</v>
      </c>
      <c r="D44" s="57">
        <v>224.99</v>
      </c>
      <c r="E44" s="57">
        <v>272.43</v>
      </c>
      <c r="F44" s="57">
        <v>337.72</v>
      </c>
      <c r="G44" s="57">
        <v>418.33</v>
      </c>
      <c r="H44" s="57">
        <v>519.21</v>
      </c>
      <c r="I44" s="57">
        <v>668.66</v>
      </c>
      <c r="J44" s="57">
        <v>932.81</v>
      </c>
      <c r="K44" s="57">
        <v>1271.1600000000001</v>
      </c>
      <c r="L44" s="57">
        <v>1702.61</v>
      </c>
      <c r="M44" s="57">
        <v>2253.39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58" t="s">
        <v>576</v>
      </c>
      <c r="C45" s="57">
        <v>7.69</v>
      </c>
      <c r="D45" s="57">
        <v>23.82</v>
      </c>
      <c r="E45" s="57">
        <v>49.45</v>
      </c>
      <c r="F45" s="57">
        <v>79.2</v>
      </c>
      <c r="G45" s="57">
        <v>116.59</v>
      </c>
      <c r="H45" s="57">
        <v>146.16</v>
      </c>
      <c r="I45" s="57">
        <v>204.88</v>
      </c>
      <c r="J45" s="57">
        <v>311.77</v>
      </c>
      <c r="K45" s="57">
        <v>404.05</v>
      </c>
      <c r="L45" s="57">
        <v>530.29999999999995</v>
      </c>
      <c r="M45" s="57">
        <v>677.13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58" t="s">
        <v>577</v>
      </c>
      <c r="C46" s="57">
        <v>2.1920000000000002</v>
      </c>
      <c r="D46" s="57">
        <v>3.8340000000000001</v>
      </c>
      <c r="E46" s="57">
        <v>5.5949999999999998</v>
      </c>
      <c r="F46" s="57">
        <v>7.8259999999999996</v>
      </c>
      <c r="G46" s="57">
        <v>9.6829999999999998</v>
      </c>
      <c r="H46" s="57">
        <v>9.9260000000000002</v>
      </c>
      <c r="I46" s="57">
        <v>9.7520000000000007</v>
      </c>
      <c r="J46" s="57">
        <v>9.7840000000000007</v>
      </c>
      <c r="K46" s="57">
        <v>9.7050000000000001</v>
      </c>
      <c r="L46" s="57">
        <v>9.734</v>
      </c>
      <c r="M46" s="57">
        <v>9.6059999999999999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58" t="s">
        <v>578</v>
      </c>
      <c r="C47" s="57">
        <v>1.6E-2</v>
      </c>
      <c r="D47" s="57">
        <v>2.5999999999999999E-2</v>
      </c>
      <c r="E47" s="57">
        <v>3.4000000000000002E-2</v>
      </c>
      <c r="F47" s="57">
        <v>6.8000000000000005E-2</v>
      </c>
      <c r="G47" s="57">
        <v>0.104</v>
      </c>
      <c r="H47" s="57">
        <v>0.183</v>
      </c>
      <c r="I47" s="57">
        <v>0.217</v>
      </c>
      <c r="J47" s="57">
        <v>0.215</v>
      </c>
      <c r="K47" s="57">
        <v>0.153</v>
      </c>
      <c r="L47" s="57">
        <v>0.13700000000000001</v>
      </c>
      <c r="M47" s="57">
        <v>0.108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58" t="s">
        <v>579</v>
      </c>
      <c r="C48" s="57">
        <v>43.896999999999998</v>
      </c>
      <c r="D48" s="57">
        <v>40.241999999999997</v>
      </c>
      <c r="E48" s="57">
        <v>35.966000000000001</v>
      </c>
      <c r="F48" s="57">
        <v>31.762</v>
      </c>
      <c r="G48" s="57">
        <v>28.216999999999999</v>
      </c>
      <c r="H48" s="57">
        <v>25.596</v>
      </c>
      <c r="I48" s="57">
        <v>23.567</v>
      </c>
      <c r="J48" s="57">
        <v>24.193999999999999</v>
      </c>
      <c r="K48" s="57">
        <v>26.564</v>
      </c>
      <c r="L48" s="57">
        <v>27.451000000000001</v>
      </c>
      <c r="M48" s="57">
        <v>26.463999999999999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58" t="s">
        <v>485</v>
      </c>
      <c r="C49" s="57">
        <v>0.40600000000000003</v>
      </c>
      <c r="D49" s="57">
        <v>0.40400000000000003</v>
      </c>
      <c r="E49" s="57">
        <v>0.38300000000000001</v>
      </c>
      <c r="F49" s="57">
        <v>0.37</v>
      </c>
      <c r="G49" s="57">
        <v>0.34499999999999997</v>
      </c>
      <c r="H49" s="57">
        <v>0.33400000000000002</v>
      </c>
      <c r="I49" s="57">
        <v>0.30199999999999999</v>
      </c>
      <c r="J49" s="57">
        <v>0.28799999999999998</v>
      </c>
      <c r="K49" s="57">
        <v>0.27500000000000002</v>
      </c>
      <c r="L49" s="57">
        <v>0.26</v>
      </c>
      <c r="M49" s="57">
        <v>0.23200000000000001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9" thickBot="1">
      <c r="A50" s="3"/>
      <c r="B50" s="59" t="s">
        <v>580</v>
      </c>
      <c r="C50" s="57">
        <v>251.52</v>
      </c>
      <c r="D50" s="57">
        <v>314.27</v>
      </c>
      <c r="E50" s="57">
        <v>393.57400000000001</v>
      </c>
      <c r="F50" s="57">
        <v>498.96600000000001</v>
      </c>
      <c r="G50" s="57">
        <v>629.58100000000002</v>
      </c>
      <c r="H50" s="57">
        <v>792.26400000000001</v>
      </c>
      <c r="I50" s="57">
        <v>1101.367</v>
      </c>
      <c r="J50" s="57">
        <v>1658.279</v>
      </c>
      <c r="K50" s="57">
        <v>2340.895</v>
      </c>
      <c r="L50" s="57">
        <v>3201.1460000000002</v>
      </c>
      <c r="M50" s="57">
        <v>4254.1289999999999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3" t="s">
        <v>581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9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53" t="s">
        <v>582</v>
      </c>
      <c r="B55" s="54" t="s">
        <v>569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9" thickBot="1">
      <c r="A56" s="3"/>
      <c r="B56" s="7" t="s">
        <v>564</v>
      </c>
      <c r="C56" s="55">
        <v>2015</v>
      </c>
      <c r="D56" s="55">
        <v>2016</v>
      </c>
      <c r="E56" s="55">
        <v>2017</v>
      </c>
      <c r="F56" s="55">
        <v>2018</v>
      </c>
      <c r="G56" s="55">
        <v>2019</v>
      </c>
      <c r="H56" s="55">
        <v>2020</v>
      </c>
      <c r="I56" s="55">
        <v>2021</v>
      </c>
      <c r="J56" s="55">
        <v>2022</v>
      </c>
      <c r="K56" s="55">
        <v>2023</v>
      </c>
      <c r="L56" s="55">
        <v>2024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58" t="s">
        <v>68</v>
      </c>
      <c r="C57" s="3">
        <v>1.43</v>
      </c>
      <c r="D57" s="3">
        <v>1.49</v>
      </c>
      <c r="E57" s="3">
        <v>1.49</v>
      </c>
      <c r="F57" s="3">
        <v>1.62</v>
      </c>
      <c r="G57" s="3">
        <v>1.67</v>
      </c>
      <c r="H57" s="3">
        <v>1.1299999999999999</v>
      </c>
      <c r="I57" s="3">
        <v>1.04</v>
      </c>
      <c r="J57" s="3">
        <v>0.95</v>
      </c>
      <c r="K57" s="3">
        <v>1.03</v>
      </c>
      <c r="L57" s="3">
        <v>0.88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58" t="s">
        <v>109</v>
      </c>
      <c r="C58" s="3">
        <v>1.72</v>
      </c>
      <c r="D58" s="3">
        <v>1.74</v>
      </c>
      <c r="E58" s="3">
        <v>1.5</v>
      </c>
      <c r="F58" s="3">
        <v>1.17</v>
      </c>
      <c r="G58" s="3">
        <v>1.05</v>
      </c>
      <c r="H58" s="3">
        <v>0.64</v>
      </c>
      <c r="I58" s="3">
        <v>0.57999999999999996</v>
      </c>
      <c r="J58" s="3">
        <v>0.44</v>
      </c>
      <c r="K58" s="3">
        <v>0.5</v>
      </c>
      <c r="L58" s="3">
        <v>0.5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58" t="s">
        <v>735</v>
      </c>
      <c r="C59" s="3">
        <v>0.06</v>
      </c>
      <c r="D59" s="3">
        <v>0.08</v>
      </c>
      <c r="E59" s="3">
        <v>0.11</v>
      </c>
      <c r="F59" s="3">
        <v>0.13</v>
      </c>
      <c r="G59" s="3">
        <v>0.15</v>
      </c>
      <c r="H59" s="3">
        <v>0.24</v>
      </c>
      <c r="I59" s="3">
        <v>0.38</v>
      </c>
      <c r="J59" s="3">
        <v>0.43</v>
      </c>
      <c r="K59" s="3">
        <v>0.61</v>
      </c>
      <c r="L59" s="3">
        <v>0.76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58" t="s">
        <v>485</v>
      </c>
      <c r="C60" s="3">
        <v>0.01</v>
      </c>
      <c r="D60" s="3">
        <v>0.01</v>
      </c>
      <c r="E60" s="3">
        <v>0.02</v>
      </c>
      <c r="F60" s="3">
        <v>0.02</v>
      </c>
      <c r="G60" s="3">
        <v>0.04</v>
      </c>
      <c r="H60" s="3">
        <v>0.12</v>
      </c>
      <c r="I60" s="3">
        <v>0.21</v>
      </c>
      <c r="J60" s="3">
        <v>0.28999999999999998</v>
      </c>
      <c r="K60" s="3">
        <v>0.34</v>
      </c>
      <c r="L60" s="3">
        <v>0.41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9" thickBot="1">
      <c r="A61" s="3"/>
      <c r="B61" s="50" t="s">
        <v>76</v>
      </c>
      <c r="C61" s="3">
        <v>3.23</v>
      </c>
      <c r="D61" s="3">
        <v>3.32</v>
      </c>
      <c r="E61" s="3">
        <v>3.11</v>
      </c>
      <c r="F61" s="3">
        <v>2.94</v>
      </c>
      <c r="G61" s="3">
        <v>2.91</v>
      </c>
      <c r="H61" s="3">
        <v>2.12</v>
      </c>
      <c r="I61" s="3">
        <v>2.2200000000000002</v>
      </c>
      <c r="J61" s="3">
        <v>2.12</v>
      </c>
      <c r="K61" s="3">
        <v>2.48</v>
      </c>
      <c r="L61" s="3">
        <v>2.5499999999999998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9" thickBo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54" t="s">
        <v>572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9" thickBot="1">
      <c r="A64" s="3"/>
      <c r="B64" s="7" t="s">
        <v>583</v>
      </c>
      <c r="C64" s="55">
        <v>2015</v>
      </c>
      <c r="D64" s="55">
        <v>2016</v>
      </c>
      <c r="E64" s="55">
        <v>2017</v>
      </c>
      <c r="F64" s="55">
        <v>2018</v>
      </c>
      <c r="G64" s="55">
        <v>2019</v>
      </c>
      <c r="H64" s="55">
        <v>2020</v>
      </c>
      <c r="I64" s="55">
        <v>2021</v>
      </c>
      <c r="J64" s="55">
        <v>2022</v>
      </c>
      <c r="K64" s="55">
        <v>2023</v>
      </c>
      <c r="L64" s="55">
        <v>2024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56" t="s">
        <v>574</v>
      </c>
      <c r="C65" s="57">
        <v>11.467000000000001</v>
      </c>
      <c r="D65" s="57">
        <v>12.013999999999999</v>
      </c>
      <c r="E65" s="57">
        <v>15.662000000000001</v>
      </c>
      <c r="F65" s="57">
        <v>18.114999999999998</v>
      </c>
      <c r="G65" s="57">
        <v>43.39</v>
      </c>
      <c r="H65" s="57">
        <v>116.426</v>
      </c>
      <c r="I65" s="57">
        <v>210.119</v>
      </c>
      <c r="J65" s="57">
        <v>292.45299999999997</v>
      </c>
      <c r="K65" s="57">
        <v>341.58600000000001</v>
      </c>
      <c r="L65" s="57">
        <v>410.173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58" t="s">
        <v>575</v>
      </c>
      <c r="C66" s="57">
        <v>44.69</v>
      </c>
      <c r="D66" s="57">
        <v>51.72</v>
      </c>
      <c r="E66" s="57">
        <v>72.31</v>
      </c>
      <c r="F66" s="57">
        <v>88.28</v>
      </c>
      <c r="G66" s="57">
        <v>111.01</v>
      </c>
      <c r="H66" s="57">
        <v>168.35</v>
      </c>
      <c r="I66" s="57">
        <v>264.69</v>
      </c>
      <c r="J66" s="57">
        <v>332.56</v>
      </c>
      <c r="K66" s="57">
        <v>464.77</v>
      </c>
      <c r="L66" s="57">
        <v>591.34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58" t="s">
        <v>576</v>
      </c>
      <c r="C67" s="57">
        <v>17.55</v>
      </c>
      <c r="D67" s="57">
        <v>26.68</v>
      </c>
      <c r="E67" s="57">
        <v>32.81</v>
      </c>
      <c r="F67" s="57">
        <v>42.34</v>
      </c>
      <c r="G67" s="57">
        <v>35.229999999999997</v>
      </c>
      <c r="H67" s="57">
        <v>67.39</v>
      </c>
      <c r="I67" s="57">
        <v>114.33</v>
      </c>
      <c r="J67" s="57">
        <v>100.79</v>
      </c>
      <c r="K67" s="57">
        <v>141.04</v>
      </c>
      <c r="L67" s="57">
        <v>169.77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58" t="s">
        <v>577</v>
      </c>
      <c r="C68" s="57">
        <v>1.714</v>
      </c>
      <c r="D68" s="57">
        <v>1.9279999999999999</v>
      </c>
      <c r="E68" s="57">
        <v>2.5049999999999999</v>
      </c>
      <c r="F68" s="57">
        <v>3.3679999999999999</v>
      </c>
      <c r="G68" s="57">
        <v>2.383</v>
      </c>
      <c r="H68" s="57">
        <v>1.2330000000000001</v>
      </c>
      <c r="I68" s="57">
        <v>2.2050000000000001</v>
      </c>
      <c r="J68" s="57">
        <v>2.42</v>
      </c>
      <c r="K68" s="57">
        <v>2.0089999999999999</v>
      </c>
      <c r="L68" s="57">
        <v>1.085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58" t="s">
        <v>578</v>
      </c>
      <c r="C69" s="57">
        <v>1.2999999999999999E-2</v>
      </c>
      <c r="D69" s="57">
        <v>1.7000000000000001E-2</v>
      </c>
      <c r="E69" s="57">
        <v>3.7999999999999999E-2</v>
      </c>
      <c r="F69" s="57">
        <v>3.6999999999999998E-2</v>
      </c>
      <c r="G69" s="57">
        <v>8.2000000000000003E-2</v>
      </c>
      <c r="H69" s="57">
        <v>7.3999999999999996E-2</v>
      </c>
      <c r="I69" s="57">
        <v>7.0999999999999994E-2</v>
      </c>
      <c r="J69" s="57">
        <v>1.7999999999999999E-2</v>
      </c>
      <c r="K69" s="57">
        <v>2.5999999999999999E-2</v>
      </c>
      <c r="L69" s="57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58" t="s">
        <v>579</v>
      </c>
      <c r="C70" s="57">
        <v>5.8999999999999997E-2</v>
      </c>
      <c r="D70" s="57">
        <v>5.2999999999999999E-2</v>
      </c>
      <c r="E70" s="57">
        <v>0.108</v>
      </c>
      <c r="F70" s="57">
        <v>0.312</v>
      </c>
      <c r="G70" s="57">
        <v>0.34499999999999997</v>
      </c>
      <c r="H70" s="57">
        <v>1.1499999999999999</v>
      </c>
      <c r="I70" s="57">
        <v>2.8540000000000001</v>
      </c>
      <c r="J70" s="57">
        <v>4.5410000000000004</v>
      </c>
      <c r="K70" s="57">
        <v>3.6320000000000001</v>
      </c>
      <c r="L70" s="57">
        <v>1.9790000000000001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58" t="s">
        <v>485</v>
      </c>
      <c r="C71" s="57">
        <v>1.7000000000000001E-2</v>
      </c>
      <c r="D71" s="57">
        <v>1.0999999999999999E-2</v>
      </c>
      <c r="E71" s="57">
        <v>0.02</v>
      </c>
      <c r="F71" s="57">
        <v>1.0999999999999999E-2</v>
      </c>
      <c r="G71" s="57">
        <v>1.0999999999999999E-2</v>
      </c>
      <c r="H71" s="57">
        <v>1.2E-2</v>
      </c>
      <c r="I71" s="57">
        <v>8.9999999999999993E-3</v>
      </c>
      <c r="J71" s="57">
        <v>1.6E-2</v>
      </c>
      <c r="K71" s="57">
        <v>0.02</v>
      </c>
      <c r="L71" s="57">
        <v>3.5000000000000003E-2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9" thickBot="1">
      <c r="A72" s="3"/>
      <c r="B72" s="59" t="s">
        <v>580</v>
      </c>
      <c r="C72" s="57">
        <v>75.512</v>
      </c>
      <c r="D72" s="57">
        <v>92.423000000000002</v>
      </c>
      <c r="E72" s="57">
        <v>123.461</v>
      </c>
      <c r="F72" s="57">
        <v>152.465</v>
      </c>
      <c r="G72" s="57">
        <v>192.44800000000001</v>
      </c>
      <c r="H72" s="57">
        <v>354.63499999999999</v>
      </c>
      <c r="I72" s="57">
        <v>594.27700000000004</v>
      </c>
      <c r="J72" s="57">
        <v>732.80399999999997</v>
      </c>
      <c r="K72" s="57">
        <v>953.08399999999995</v>
      </c>
      <c r="L72" s="57">
        <v>1174.3800000000001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 t="s">
        <v>584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9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53" t="s">
        <v>562</v>
      </c>
      <c r="B77" s="54" t="s">
        <v>585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9" thickBot="1">
      <c r="A78" s="53" t="s">
        <v>586</v>
      </c>
      <c r="B78" s="7" t="s">
        <v>587</v>
      </c>
      <c r="C78" s="55">
        <v>2014</v>
      </c>
      <c r="D78" s="55">
        <v>2015</v>
      </c>
      <c r="E78" s="55">
        <v>2016</v>
      </c>
      <c r="F78" s="55">
        <v>2017</v>
      </c>
      <c r="G78" s="55">
        <v>2018</v>
      </c>
      <c r="H78" s="55">
        <v>2019</v>
      </c>
      <c r="I78" s="55">
        <v>2020</v>
      </c>
      <c r="J78" s="55">
        <v>2021</v>
      </c>
      <c r="K78" s="55">
        <v>2022</v>
      </c>
      <c r="L78" s="55">
        <v>2023</v>
      </c>
      <c r="M78" s="55">
        <v>2024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56" t="s">
        <v>588</v>
      </c>
      <c r="C79" s="3">
        <v>36715</v>
      </c>
      <c r="D79" s="3">
        <v>37571</v>
      </c>
      <c r="E79" s="3">
        <v>38388</v>
      </c>
      <c r="F79" s="3">
        <v>38893</v>
      </c>
      <c r="G79" s="3">
        <v>39365</v>
      </c>
      <c r="H79" s="3">
        <v>39890</v>
      </c>
      <c r="I79" s="3">
        <v>39801</v>
      </c>
      <c r="J79" s="3">
        <v>40275</v>
      </c>
      <c r="K79" s="3">
        <v>40698</v>
      </c>
      <c r="L79" s="3">
        <v>41175</v>
      </c>
      <c r="M79" s="3">
        <v>41664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58" t="s">
        <v>589</v>
      </c>
      <c r="C80" s="3">
        <v>36714834</v>
      </c>
      <c r="D80" s="3">
        <v>37570569</v>
      </c>
      <c r="E80" s="3">
        <v>38388214</v>
      </c>
      <c r="F80" s="3">
        <v>38893327</v>
      </c>
      <c r="G80" s="3">
        <v>39364569</v>
      </c>
      <c r="H80" s="3">
        <v>39890462</v>
      </c>
      <c r="I80" s="3">
        <v>39800924</v>
      </c>
      <c r="J80" s="3">
        <v>40274788</v>
      </c>
      <c r="K80" s="3">
        <v>40697653</v>
      </c>
      <c r="L80" s="3">
        <v>41175278</v>
      </c>
      <c r="M80" s="3">
        <v>41664430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58" t="s">
        <v>590</v>
      </c>
      <c r="C81" s="3">
        <v>8591</v>
      </c>
      <c r="D81" s="3">
        <v>8494</v>
      </c>
      <c r="E81" s="3">
        <v>8476</v>
      </c>
      <c r="F81" s="3">
        <v>8422</v>
      </c>
      <c r="G81" s="3">
        <v>8400</v>
      </c>
      <c r="H81" s="3">
        <v>8385</v>
      </c>
      <c r="I81" s="3">
        <v>8380</v>
      </c>
      <c r="J81" s="3">
        <v>8386</v>
      </c>
      <c r="K81" s="3">
        <v>8380</v>
      </c>
      <c r="L81" s="3">
        <v>8354</v>
      </c>
      <c r="M81" s="3">
        <v>8337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9" thickBot="1">
      <c r="A82" s="3"/>
      <c r="B82" s="50" t="s">
        <v>591</v>
      </c>
      <c r="C82" s="63">
        <v>4274</v>
      </c>
      <c r="D82" s="63">
        <v>4423</v>
      </c>
      <c r="E82" s="63">
        <v>4529</v>
      </c>
      <c r="F82" s="63">
        <v>4618</v>
      </c>
      <c r="G82" s="63">
        <v>4686</v>
      </c>
      <c r="H82" s="63">
        <v>4757</v>
      </c>
      <c r="I82" s="63">
        <v>4750</v>
      </c>
      <c r="J82" s="63">
        <v>4803</v>
      </c>
      <c r="K82" s="63">
        <v>4857</v>
      </c>
      <c r="L82" s="63">
        <v>4929</v>
      </c>
      <c r="M82" s="3">
        <v>4998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 t="s">
        <v>758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9" thickBot="1">
      <c r="A86" s="3"/>
      <c r="B86" s="3" t="s">
        <v>757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54" t="s">
        <v>593</v>
      </c>
      <c r="C87" s="5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9" thickBot="1">
      <c r="A88" s="3" t="s">
        <v>594</v>
      </c>
      <c r="B88" s="7" t="s">
        <v>587</v>
      </c>
      <c r="C88" s="55">
        <v>2024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56" t="s">
        <v>736</v>
      </c>
      <c r="C89" s="64">
        <v>31598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58" t="s">
        <v>737</v>
      </c>
      <c r="C90" s="64">
        <v>22762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58" t="s">
        <v>738</v>
      </c>
      <c r="C91" s="64">
        <v>8503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58" t="s">
        <v>739</v>
      </c>
      <c r="C92" s="64">
        <v>7464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58" t="s">
        <v>740</v>
      </c>
      <c r="C93" s="64">
        <v>6035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58" t="s">
        <v>741</v>
      </c>
      <c r="C94" s="64">
        <v>5272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58" t="s">
        <v>742</v>
      </c>
      <c r="C95" s="64">
        <v>4840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58" t="s">
        <v>743</v>
      </c>
      <c r="C96" s="64">
        <v>4578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65" t="s">
        <v>730</v>
      </c>
      <c r="C97" s="66">
        <v>17358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58" t="s">
        <v>744</v>
      </c>
      <c r="C98" s="64">
        <v>3444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58" t="s">
        <v>745</v>
      </c>
      <c r="C99" s="64">
        <v>2772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58" t="s">
        <v>746</v>
      </c>
      <c r="C100" s="64">
        <v>2260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58" t="s">
        <v>747</v>
      </c>
      <c r="C101" s="64">
        <v>1949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58" t="s">
        <v>748</v>
      </c>
      <c r="C102" s="64">
        <v>1807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58" t="s">
        <v>749</v>
      </c>
      <c r="C103" s="64">
        <v>1442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58" t="s">
        <v>750</v>
      </c>
      <c r="C104" s="64">
        <v>1328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58" t="s">
        <v>75</v>
      </c>
      <c r="C105" s="64">
        <v>1189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9" thickBot="1">
      <c r="A106" s="3"/>
      <c r="B106" s="50" t="s">
        <v>751</v>
      </c>
      <c r="C106" s="64">
        <v>1167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 t="s">
        <v>595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9" thickBo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54" t="s">
        <v>596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9" thickBot="1">
      <c r="A112" s="53" t="s">
        <v>597</v>
      </c>
      <c r="B112" s="7" t="s">
        <v>587</v>
      </c>
      <c r="C112" s="55">
        <v>2016</v>
      </c>
      <c r="D112" s="55">
        <v>2017</v>
      </c>
      <c r="E112" s="55">
        <v>2018</v>
      </c>
      <c r="F112" s="55">
        <v>2019</v>
      </c>
      <c r="G112" s="55">
        <v>2020</v>
      </c>
      <c r="H112" s="55">
        <v>2021</v>
      </c>
      <c r="I112" s="55">
        <v>2022</v>
      </c>
      <c r="J112" s="55">
        <v>2023</v>
      </c>
      <c r="K112" s="55">
        <v>2024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56" t="s">
        <v>598</v>
      </c>
      <c r="C113" s="3" t="s">
        <v>620</v>
      </c>
      <c r="D113" s="3">
        <v>6002</v>
      </c>
      <c r="E113" s="3">
        <v>7846</v>
      </c>
      <c r="F113" s="3">
        <v>10718</v>
      </c>
      <c r="G113" s="3">
        <v>14226</v>
      </c>
      <c r="H113" s="3">
        <v>19080</v>
      </c>
      <c r="I113" s="3">
        <v>23464</v>
      </c>
      <c r="J113" s="3">
        <v>32037</v>
      </c>
      <c r="K113" s="3">
        <v>41904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58" t="s">
        <v>599</v>
      </c>
      <c r="C114" s="3">
        <v>910</v>
      </c>
      <c r="D114" s="3">
        <v>968</v>
      </c>
      <c r="E114" s="3">
        <v>1297</v>
      </c>
      <c r="F114" s="3">
        <v>3366</v>
      </c>
      <c r="G114" s="3">
        <v>2867</v>
      </c>
      <c r="H114" s="3">
        <v>4293</v>
      </c>
      <c r="I114" s="3">
        <v>7092</v>
      </c>
      <c r="J114" s="3">
        <v>11710</v>
      </c>
      <c r="K114" s="3">
        <v>17324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58" t="s">
        <v>600</v>
      </c>
      <c r="C115" s="3">
        <v>823</v>
      </c>
      <c r="D115" s="3">
        <v>961</v>
      </c>
      <c r="E115" s="3">
        <v>1571</v>
      </c>
      <c r="F115" s="3">
        <v>2411</v>
      </c>
      <c r="G115" s="3">
        <v>3309</v>
      </c>
      <c r="H115" s="3">
        <v>4089</v>
      </c>
      <c r="I115" s="3">
        <v>4976</v>
      </c>
      <c r="J115" s="3">
        <v>6294</v>
      </c>
      <c r="K115" s="3">
        <v>7450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58" t="s">
        <v>601</v>
      </c>
      <c r="C116" s="3">
        <v>150</v>
      </c>
      <c r="D116" s="3">
        <v>262</v>
      </c>
      <c r="E116" s="3">
        <v>340</v>
      </c>
      <c r="F116" s="3">
        <v>476</v>
      </c>
      <c r="G116" s="3">
        <v>562</v>
      </c>
      <c r="H116" s="3">
        <v>998</v>
      </c>
      <c r="I116" s="3">
        <v>1731</v>
      </c>
      <c r="J116" s="3">
        <v>3824</v>
      </c>
      <c r="K116" s="3">
        <v>7021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9" thickBot="1">
      <c r="A117" s="3"/>
      <c r="B117" s="50" t="s">
        <v>76</v>
      </c>
      <c r="C117" s="3">
        <v>6546</v>
      </c>
      <c r="D117" s="3">
        <v>8193</v>
      </c>
      <c r="E117" s="3">
        <v>11054</v>
      </c>
      <c r="F117" s="3">
        <v>16971</v>
      </c>
      <c r="G117" s="3">
        <v>20964</v>
      </c>
      <c r="H117" s="3">
        <v>28460</v>
      </c>
      <c r="I117" s="3">
        <v>37263</v>
      </c>
      <c r="J117" s="3">
        <v>53865</v>
      </c>
      <c r="K117" s="3">
        <v>73699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9" thickBo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 t="s">
        <v>732</v>
      </c>
      <c r="C120" s="67"/>
      <c r="D120" s="6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58" thickBot="1">
      <c r="A121" s="3"/>
      <c r="B121" s="3"/>
      <c r="C121" s="69" t="s">
        <v>752</v>
      </c>
      <c r="D121" s="70" t="s">
        <v>592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38">
      <c r="A122" s="3"/>
      <c r="B122" s="3"/>
      <c r="C122" s="71" t="s">
        <v>602</v>
      </c>
      <c r="D122" s="72" t="s">
        <v>744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38">
      <c r="A123" s="3"/>
      <c r="B123" s="3"/>
      <c r="C123" s="73" t="s">
        <v>567</v>
      </c>
      <c r="D123" s="74" t="s">
        <v>745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38">
      <c r="A124" s="3"/>
      <c r="B124" s="3"/>
      <c r="C124" s="73" t="s">
        <v>75</v>
      </c>
      <c r="D124" s="74" t="s">
        <v>746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38">
      <c r="A125" s="3"/>
      <c r="B125" s="3"/>
      <c r="C125" s="73"/>
      <c r="D125" s="74" t="s">
        <v>747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9">
      <c r="A126" s="3"/>
      <c r="B126" s="3"/>
      <c r="C126" s="73"/>
      <c r="D126" s="74" t="s">
        <v>748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9">
      <c r="A127" s="3"/>
      <c r="B127" s="3"/>
      <c r="C127" s="73"/>
      <c r="D127" s="74" t="s">
        <v>749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38">
      <c r="A128" s="3"/>
      <c r="B128" s="3"/>
      <c r="C128" s="73"/>
      <c r="D128" s="74" t="s">
        <v>750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9">
      <c r="A129" s="3"/>
      <c r="B129" s="3"/>
      <c r="C129" s="73"/>
      <c r="D129" s="74" t="s">
        <v>75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58" thickBot="1">
      <c r="A130" s="3"/>
      <c r="B130" s="3"/>
      <c r="C130" s="75"/>
      <c r="D130" s="76" t="s">
        <v>751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</sheetData>
  <hyperlinks>
    <hyperlink ref="A8" r:id="rId1" xr:uid="{525652BA-E4F3-AF4B-BFA8-333E9004F385}"/>
    <hyperlink ref="A19" r:id="rId2" xr:uid="{AEBAC432-BCC1-804B-BB15-0CB3D23DE4A4}"/>
    <hyperlink ref="A55" r:id="rId3" xr:uid="{FE79A618-6E66-E64C-8B71-E8F74423C8B2}"/>
    <hyperlink ref="A77" r:id="rId4" xr:uid="{34C9A8C8-3F95-4749-AEAB-AD0401C5C69C}"/>
    <hyperlink ref="A78" r:id="rId5" xr:uid="{F6DCFBBF-04C2-994C-BC2E-971BBBD01CF7}"/>
    <hyperlink ref="A112" r:id="rId6" location="charger-type" xr:uid="{BA6F2347-46C0-E047-BBD2-4F8B6B33C0F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FCFA-B641-7747-A214-BD27781A207E}">
  <dimension ref="A1:AZ499"/>
  <sheetViews>
    <sheetView workbookViewId="0">
      <selection activeCell="H28" sqref="A1:XFD1048576"/>
    </sheetView>
  </sheetViews>
  <sheetFormatPr baseColWidth="10" defaultColWidth="11" defaultRowHeight="18"/>
  <cols>
    <col min="1" max="1" width="11" style="4"/>
    <col min="2" max="2" width="38" style="4" bestFit="1" customWidth="1"/>
    <col min="3" max="3" width="17.33203125" style="4" bestFit="1" customWidth="1"/>
    <col min="4" max="16384" width="11" style="4"/>
  </cols>
  <sheetData>
    <row r="1" spans="1:5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>
      <c r="A4" s="3"/>
      <c r="B4" s="3" t="s">
        <v>606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9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9" thickBot="1">
      <c r="A6" s="3"/>
      <c r="B6" s="16" t="s">
        <v>607</v>
      </c>
      <c r="C6" s="17"/>
      <c r="D6" s="18">
        <v>2023</v>
      </c>
      <c r="E6" s="19">
        <v>2024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/>
      <c r="B7" s="20" t="s">
        <v>608</v>
      </c>
      <c r="C7" s="21"/>
      <c r="D7" s="22">
        <v>1948.2145412240986</v>
      </c>
      <c r="E7" s="23">
        <v>1942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3"/>
      <c r="B8" s="24" t="s">
        <v>609</v>
      </c>
      <c r="C8" s="25"/>
      <c r="D8" s="26">
        <v>1738.9618262676534</v>
      </c>
      <c r="E8" s="27">
        <v>1728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>
      <c r="A9" s="3"/>
      <c r="B9" s="24" t="s">
        <v>610</v>
      </c>
      <c r="C9" s="28"/>
      <c r="D9" s="26">
        <v>1717</v>
      </c>
      <c r="E9" s="29">
        <v>1719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24" t="s">
        <v>611</v>
      </c>
      <c r="C10" s="25"/>
      <c r="D10" s="26">
        <v>1476</v>
      </c>
      <c r="E10" s="30">
        <v>1487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24" t="s">
        <v>612</v>
      </c>
      <c r="C11" s="25"/>
      <c r="D11" s="26">
        <v>1401.3672900848273</v>
      </c>
      <c r="E11" s="30">
        <v>1399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3"/>
      <c r="B12" s="24" t="s">
        <v>613</v>
      </c>
      <c r="C12" s="31"/>
      <c r="D12" s="26">
        <v>1255.6641649191795</v>
      </c>
      <c r="E12" s="30">
        <v>1255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>
      <c r="A13" s="3"/>
      <c r="B13" s="24" t="s">
        <v>614</v>
      </c>
      <c r="C13" s="31"/>
      <c r="D13" s="26">
        <v>1249.823537717921</v>
      </c>
      <c r="E13" s="30">
        <v>1250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>
      <c r="A14" s="3"/>
      <c r="B14" s="24" t="s">
        <v>615</v>
      </c>
      <c r="C14" s="32" t="s">
        <v>76</v>
      </c>
      <c r="D14" s="26">
        <v>1347.8556054866197</v>
      </c>
      <c r="E14" s="30">
        <v>1340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24" t="s">
        <v>616</v>
      </c>
      <c r="C15" s="33" t="s">
        <v>617</v>
      </c>
      <c r="D15" s="34">
        <v>1345.222808407922</v>
      </c>
      <c r="E15" s="30">
        <v>1344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35"/>
      <c r="C16" s="33" t="s">
        <v>618</v>
      </c>
      <c r="D16" s="34">
        <v>1353.4589666238016</v>
      </c>
      <c r="E16" s="30">
        <v>1335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>
      <c r="A17" s="3"/>
      <c r="B17" s="35"/>
      <c r="C17" s="33" t="s">
        <v>619</v>
      </c>
      <c r="D17" s="34">
        <v>1301.4050311055332</v>
      </c>
      <c r="E17" s="30">
        <v>1299</v>
      </c>
      <c r="F17" s="3"/>
      <c r="G17" s="3" t="s">
        <v>620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>
      <c r="A18" s="3"/>
      <c r="B18" s="24" t="s">
        <v>621</v>
      </c>
      <c r="C18" s="32" t="s">
        <v>76</v>
      </c>
      <c r="D18" s="26">
        <v>1203.7078460217706</v>
      </c>
      <c r="E18" s="30">
        <v>1204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3"/>
      <c r="B19" s="24" t="s">
        <v>616</v>
      </c>
      <c r="C19" s="33" t="s">
        <v>622</v>
      </c>
      <c r="D19" s="34">
        <v>1212.0090320260899</v>
      </c>
      <c r="E19" s="30">
        <v>1210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>
      <c r="A20" s="3"/>
      <c r="B20" s="24"/>
      <c r="C20" s="25" t="s">
        <v>388</v>
      </c>
      <c r="D20" s="26">
        <v>1145.3005350416422</v>
      </c>
      <c r="E20" s="30">
        <v>1141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3"/>
      <c r="B21" s="24" t="s">
        <v>623</v>
      </c>
      <c r="C21" s="36" t="s">
        <v>76</v>
      </c>
      <c r="D21" s="26">
        <v>1189.7977018583408</v>
      </c>
      <c r="E21" s="30">
        <v>1190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3"/>
      <c r="B22" s="24" t="s">
        <v>624</v>
      </c>
      <c r="C22" s="32" t="s">
        <v>76</v>
      </c>
      <c r="D22" s="26">
        <v>1020.9174358902136</v>
      </c>
      <c r="E22" s="30">
        <v>1004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3"/>
      <c r="B23" s="35" t="s">
        <v>625</v>
      </c>
      <c r="C23" s="37"/>
      <c r="D23" s="34">
        <v>976.32219305227909</v>
      </c>
      <c r="E23" s="30">
        <v>982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9" thickBot="1">
      <c r="A24" s="3"/>
      <c r="B24" s="38" t="s">
        <v>626</v>
      </c>
      <c r="C24" s="39" t="s">
        <v>76</v>
      </c>
      <c r="D24" s="40">
        <v>1159.2169719585761</v>
      </c>
      <c r="E24" s="41">
        <v>1162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9" thickBot="1">
      <c r="A25" s="3"/>
      <c r="B25" s="42"/>
      <c r="C25" s="43"/>
      <c r="D25" s="44"/>
      <c r="E25" s="4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3"/>
      <c r="B26" s="46" t="s">
        <v>627</v>
      </c>
      <c r="C26" s="47"/>
      <c r="D26" s="48"/>
      <c r="E26" s="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9" thickBot="1">
      <c r="A27" s="3"/>
      <c r="B27" s="50" t="s">
        <v>754</v>
      </c>
      <c r="C27" s="51"/>
      <c r="D27" s="41">
        <v>1192</v>
      </c>
      <c r="E27" s="52">
        <v>1192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9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3"/>
      <c r="B29" s="46" t="s">
        <v>627</v>
      </c>
      <c r="C29" s="47"/>
      <c r="D29" s="4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9" thickBot="1">
      <c r="A30" s="3"/>
      <c r="B30" s="50" t="s">
        <v>628</v>
      </c>
      <c r="C30" s="51"/>
      <c r="D30" s="41">
        <v>159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B68C1A5E16144A0FADC4F65670ED4" ma:contentTypeVersion="18" ma:contentTypeDescription="Create a new document." ma:contentTypeScope="" ma:versionID="ecf93b0cf100897d96bdebafe8547fb6">
  <xsd:schema xmlns:xsd="http://www.w3.org/2001/XMLSchema" xmlns:xs="http://www.w3.org/2001/XMLSchema" xmlns:p="http://schemas.microsoft.com/office/2006/metadata/properties" xmlns:ns2="ebf6c42b-43fe-41c6-a80c-d9d333be939a" xmlns:ns3="dcc12459-374d-47b1-b407-34489af40366" targetNamespace="http://schemas.microsoft.com/office/2006/metadata/properties" ma:root="true" ma:fieldsID="8e5111a3c189f583ebb8af2995f782dd" ns2:_="" ns3:_="">
    <xsd:import namespace="ebf6c42b-43fe-41c6-a80c-d9d333be939a"/>
    <xsd:import namespace="dcc12459-374d-47b1-b407-34489af403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6c42b-43fe-41c6-a80c-d9d333be93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57d11a-43f8-4064-9333-7a1bb0d33611}" ma:internalName="TaxCatchAll" ma:showField="CatchAllData" ma:web="ebf6c42b-43fe-41c6-a80c-d9d333be9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12459-374d-47b1-b407-34489af40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1d2e8d-0cd1-4502-9cd4-303ee56250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c12459-374d-47b1-b407-34489af40366">
      <Terms xmlns="http://schemas.microsoft.com/office/infopath/2007/PartnerControls"/>
    </lcf76f155ced4ddcb4097134ff3c332f>
    <TaxCatchAll xmlns="ebf6c42b-43fe-41c6-a80c-d9d333be939a" xsi:nil="true"/>
  </documentManagement>
</p:properties>
</file>

<file path=customXml/itemProps1.xml><?xml version="1.0" encoding="utf-8"?>
<ds:datastoreItem xmlns:ds="http://schemas.openxmlformats.org/officeDocument/2006/customXml" ds:itemID="{92F5EFEA-A964-4A12-B7DE-8532294E7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69AE3-D505-4012-BE6A-D561E1E80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6c42b-43fe-41c6-a80c-d9d333be939a"/>
    <ds:schemaRef ds:uri="dcc12459-374d-47b1-b407-34489af40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FF5D5-2343-4FEB-9EB4-89DAB6A241AC}">
  <ds:schemaRefs>
    <ds:schemaRef ds:uri="http://purl.org/dc/terms/"/>
    <ds:schemaRef ds:uri="http://schemas.microsoft.com/office/2006/documentManagement/types"/>
    <ds:schemaRef ds:uri="dcc12459-374d-47b1-b407-34489af40366"/>
    <ds:schemaRef ds:uri="http://purl.org/dc/elements/1.1/"/>
    <ds:schemaRef ds:uri="ebf6c42b-43fe-41c6-a80c-d9d333be939a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Notes</vt:lpstr>
      <vt:lpstr>Economics</vt:lpstr>
      <vt:lpstr>Refining</vt:lpstr>
      <vt:lpstr>H&amp;S</vt:lpstr>
      <vt:lpstr>Products</vt:lpstr>
      <vt:lpstr>Retail</vt:lpstr>
      <vt:lpstr>Renewable Fuels</vt:lpstr>
      <vt:lpstr>Environment</vt:lpstr>
      <vt:lpstr>Mobility</vt:lpstr>
      <vt:lpstr>Conversions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 Black</dc:creator>
  <cp:keywords/>
  <dc:description/>
  <cp:lastModifiedBy>Alana Hepburn</cp:lastModifiedBy>
  <cp:revision/>
  <dcterms:created xsi:type="dcterms:W3CDTF">2024-06-27T09:30:45Z</dcterms:created>
  <dcterms:modified xsi:type="dcterms:W3CDTF">2025-09-01T16:05:08Z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0x010100FF8B68C1A5E16144A0FADC4F65670ED4</vt:lpwstr>
  </property>
  <property fmtid="{D5CDD505-2E9C-101B-9397-08002B2CF9AE}" pid="3" name="MediaServiceImageTags">
    <vt:lpwstr/>
  </property>
</Properties>
</file>